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490" windowHeight="10635" activeTab="2"/>
  </bookViews>
  <sheets>
    <sheet name="貸借対照表" sheetId="4" r:id="rId1"/>
    <sheet name="事業活動" sheetId="3" r:id="rId2"/>
    <sheet name="資金収支" sheetId="2" r:id="rId3"/>
    <sheet name="勘定科目" sheetId="1" r:id="rId4"/>
  </sheets>
  <definedNames>
    <definedName name="_xlnm.Print_Area" localSheetId="3">勘定科目!$A$1:$G$131</definedName>
    <definedName name="_xlnm.Print_Area" localSheetId="2">資金収支!$A$1:$F$255</definedName>
    <definedName name="_xlnm.Print_Area" localSheetId="0">貸借対照表!$A$1:$H$87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4" l="1"/>
  <c r="C7" i="4"/>
  <c r="D7" i="4" s="1"/>
  <c r="F7" i="4"/>
  <c r="F19" i="4" s="1"/>
  <c r="G7" i="4"/>
  <c r="H7" i="4"/>
  <c r="D8" i="4"/>
  <c r="H8" i="4"/>
  <c r="D9" i="4"/>
  <c r="H9" i="4"/>
  <c r="D10" i="4"/>
  <c r="H10" i="4"/>
  <c r="D11" i="4"/>
  <c r="H11" i="4"/>
  <c r="D12" i="4"/>
  <c r="H12" i="4"/>
  <c r="D13" i="4"/>
  <c r="H13" i="4"/>
  <c r="D14" i="4"/>
  <c r="H14" i="4"/>
  <c r="D15" i="4"/>
  <c r="F15" i="4"/>
  <c r="F73" i="4" s="1"/>
  <c r="H73" i="4" s="1"/>
  <c r="G15" i="4"/>
  <c r="H15" i="4"/>
  <c r="H16" i="4"/>
  <c r="H17" i="4"/>
  <c r="H18" i="4"/>
  <c r="G19" i="4"/>
  <c r="B20" i="4"/>
  <c r="B19" i="4" s="1"/>
  <c r="C20" i="4"/>
  <c r="D20" i="4"/>
  <c r="D21" i="4"/>
  <c r="F21" i="4"/>
  <c r="F28" i="4" s="1"/>
  <c r="G21" i="4"/>
  <c r="H21" i="4"/>
  <c r="B22" i="4"/>
  <c r="C22" i="4"/>
  <c r="C19" i="4" s="1"/>
  <c r="D23" i="4"/>
  <c r="F23" i="4"/>
  <c r="G23" i="4"/>
  <c r="H23" i="4" s="1"/>
  <c r="D24" i="4"/>
  <c r="H24" i="4"/>
  <c r="D25" i="4"/>
  <c r="F25" i="4"/>
  <c r="G25" i="4"/>
  <c r="H25" i="4" s="1"/>
  <c r="D26" i="4"/>
  <c r="H26" i="4"/>
  <c r="H27" i="4"/>
  <c r="G28" i="4"/>
  <c r="G29" i="4"/>
  <c r="A32" i="4"/>
  <c r="B36" i="4"/>
  <c r="C36" i="4"/>
  <c r="D36" i="4" s="1"/>
  <c r="F36" i="4"/>
  <c r="G36" i="4"/>
  <c r="H36" i="4"/>
  <c r="D37" i="4"/>
  <c r="H37" i="4"/>
  <c r="D38" i="4"/>
  <c r="H38" i="4"/>
  <c r="D39" i="4"/>
  <c r="H39" i="4"/>
  <c r="D40" i="4"/>
  <c r="H40" i="4"/>
  <c r="D41" i="4"/>
  <c r="H41" i="4"/>
  <c r="D42" i="4"/>
  <c r="H42" i="4"/>
  <c r="D43" i="4"/>
  <c r="H43" i="4"/>
  <c r="D44" i="4"/>
  <c r="F44" i="4"/>
  <c r="G44" i="4"/>
  <c r="H44" i="4"/>
  <c r="D45" i="4"/>
  <c r="H45" i="4"/>
  <c r="D46" i="4"/>
  <c r="H46" i="4"/>
  <c r="D47" i="4"/>
  <c r="H47" i="4"/>
  <c r="F48" i="4"/>
  <c r="G48" i="4"/>
  <c r="H48" i="4"/>
  <c r="B49" i="4"/>
  <c r="B48" i="4" s="1"/>
  <c r="C49" i="4"/>
  <c r="D49" i="4" s="1"/>
  <c r="D50" i="4"/>
  <c r="F50" i="4"/>
  <c r="G50" i="4"/>
  <c r="H50" i="4" s="1"/>
  <c r="B51" i="4"/>
  <c r="B80" i="4" s="1"/>
  <c r="D80" i="4" s="1"/>
  <c r="C51" i="4"/>
  <c r="D51" i="4"/>
  <c r="D52" i="4"/>
  <c r="F52" i="4"/>
  <c r="G52" i="4"/>
  <c r="H52" i="4"/>
  <c r="D53" i="4"/>
  <c r="H53" i="4"/>
  <c r="D54" i="4"/>
  <c r="G54" i="4"/>
  <c r="D55" i="4"/>
  <c r="F55" i="4"/>
  <c r="H55" i="4" s="1"/>
  <c r="H56" i="4"/>
  <c r="G57" i="4"/>
  <c r="G58" i="4"/>
  <c r="A61" i="4"/>
  <c r="B65" i="4"/>
  <c r="C65" i="4"/>
  <c r="D65" i="4" s="1"/>
  <c r="F65" i="4"/>
  <c r="G65" i="4"/>
  <c r="H65" i="4"/>
  <c r="B66" i="4"/>
  <c r="C66" i="4"/>
  <c r="D66" i="4" s="1"/>
  <c r="F66" i="4"/>
  <c r="G66" i="4"/>
  <c r="H66" i="4"/>
  <c r="B67" i="4"/>
  <c r="C67" i="4"/>
  <c r="D67" i="4" s="1"/>
  <c r="F67" i="4"/>
  <c r="G67" i="4"/>
  <c r="H67" i="4"/>
  <c r="B68" i="4"/>
  <c r="C68" i="4"/>
  <c r="D68" i="4" s="1"/>
  <c r="F68" i="4"/>
  <c r="G68" i="4"/>
  <c r="H68" i="4"/>
  <c r="B69" i="4"/>
  <c r="C69" i="4"/>
  <c r="F69" i="4"/>
  <c r="G69" i="4"/>
  <c r="H69" i="4" s="1"/>
  <c r="B70" i="4"/>
  <c r="C70" i="4"/>
  <c r="D70" i="4"/>
  <c r="F70" i="4"/>
  <c r="G70" i="4"/>
  <c r="H70" i="4" s="1"/>
  <c r="B71" i="4"/>
  <c r="C71" i="4"/>
  <c r="D71" i="4"/>
  <c r="F71" i="4"/>
  <c r="G71" i="4"/>
  <c r="H71" i="4" s="1"/>
  <c r="B72" i="4"/>
  <c r="C72" i="4"/>
  <c r="D72" i="4"/>
  <c r="F72" i="4"/>
  <c r="G72" i="4"/>
  <c r="H72" i="4" s="1"/>
  <c r="B73" i="4"/>
  <c r="C73" i="4"/>
  <c r="D73" i="4"/>
  <c r="G73" i="4"/>
  <c r="F74" i="4"/>
  <c r="G74" i="4"/>
  <c r="H74" i="4"/>
  <c r="F75" i="4"/>
  <c r="G75" i="4"/>
  <c r="H75" i="4" s="1"/>
  <c r="D76" i="4"/>
  <c r="F76" i="4"/>
  <c r="G76" i="4"/>
  <c r="H76" i="4" s="1"/>
  <c r="G77" i="4"/>
  <c r="B78" i="4"/>
  <c r="B79" i="4"/>
  <c r="C79" i="4"/>
  <c r="D79" i="4" s="1"/>
  <c r="F79" i="4"/>
  <c r="C80" i="4"/>
  <c r="F80" i="4"/>
  <c r="G80" i="4"/>
  <c r="B81" i="4"/>
  <c r="C81" i="4"/>
  <c r="D81" i="4"/>
  <c r="G81" i="4"/>
  <c r="B82" i="4"/>
  <c r="C82" i="4"/>
  <c r="D82" i="4"/>
  <c r="F82" i="4"/>
  <c r="G82" i="4"/>
  <c r="H82" i="4" s="1"/>
  <c r="B83" i="4"/>
  <c r="C83" i="4"/>
  <c r="D83" i="4"/>
  <c r="G83" i="4"/>
  <c r="B84" i="4"/>
  <c r="C84" i="4"/>
  <c r="D84" i="4"/>
  <c r="G84" i="4"/>
  <c r="B85" i="4"/>
  <c r="C85" i="4"/>
  <c r="F85" i="4"/>
  <c r="G85" i="4"/>
  <c r="H85" i="4"/>
  <c r="B86" i="4"/>
  <c r="C86" i="4"/>
  <c r="G86" i="4"/>
  <c r="G87" i="4"/>
  <c r="F275" i="3"/>
  <c r="F274" i="3"/>
  <c r="F273" i="3"/>
  <c r="F271" i="3"/>
  <c r="F267" i="3"/>
  <c r="E266" i="3"/>
  <c r="E268" i="3" s="1"/>
  <c r="D266" i="3"/>
  <c r="F265" i="3"/>
  <c r="E264" i="3"/>
  <c r="D264" i="3"/>
  <c r="D268" i="3" s="1"/>
  <c r="F262" i="3"/>
  <c r="E261" i="3"/>
  <c r="E263" i="3" s="1"/>
  <c r="D261" i="3"/>
  <c r="D263" i="3" s="1"/>
  <c r="F256" i="3"/>
  <c r="E255" i="3"/>
  <c r="E258" i="3" s="1"/>
  <c r="D255" i="3"/>
  <c r="D258" i="3" s="1"/>
  <c r="F253" i="3"/>
  <c r="E252" i="3"/>
  <c r="E254" i="3" s="1"/>
  <c r="D252" i="3"/>
  <c r="D254" i="3" s="1"/>
  <c r="F249" i="3"/>
  <c r="E248" i="3"/>
  <c r="D248" i="3"/>
  <c r="D250" i="3" s="1"/>
  <c r="F250" i="3" s="1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E229" i="3"/>
  <c r="D229" i="3"/>
  <c r="F229" i="3" s="1"/>
  <c r="F228" i="3"/>
  <c r="F227" i="3"/>
  <c r="F226" i="3"/>
  <c r="F225" i="3"/>
  <c r="F224" i="3"/>
  <c r="F223" i="3"/>
  <c r="F222" i="3"/>
  <c r="F221" i="3"/>
  <c r="F220" i="3"/>
  <c r="F219" i="3"/>
  <c r="F218" i="3"/>
  <c r="F217" i="3"/>
  <c r="E216" i="3"/>
  <c r="D216" i="3"/>
  <c r="F216" i="3" s="1"/>
  <c r="F215" i="3"/>
  <c r="F214" i="3"/>
  <c r="F213" i="3"/>
  <c r="F212" i="3"/>
  <c r="E211" i="3"/>
  <c r="E250" i="3" s="1"/>
  <c r="D211" i="3"/>
  <c r="F209" i="3"/>
  <c r="E208" i="3"/>
  <c r="D208" i="3"/>
  <c r="F208" i="3" s="1"/>
  <c r="F206" i="3"/>
  <c r="E205" i="3"/>
  <c r="D205" i="3"/>
  <c r="F205" i="3" s="1"/>
  <c r="F204" i="3"/>
  <c r="F203" i="3"/>
  <c r="F202" i="3"/>
  <c r="E201" i="3"/>
  <c r="D201" i="3"/>
  <c r="F201" i="3" s="1"/>
  <c r="F200" i="3"/>
  <c r="E199" i="3"/>
  <c r="D199" i="3"/>
  <c r="F199" i="3" s="1"/>
  <c r="F198" i="3"/>
  <c r="E197" i="3"/>
  <c r="D197" i="3"/>
  <c r="F197" i="3" s="1"/>
  <c r="F196" i="3"/>
  <c r="E195" i="3"/>
  <c r="D195" i="3"/>
  <c r="F195" i="3" s="1"/>
  <c r="F194" i="3"/>
  <c r="F193" i="3"/>
  <c r="E192" i="3"/>
  <c r="D192" i="3"/>
  <c r="F191" i="3"/>
  <c r="E190" i="3"/>
  <c r="D190" i="3"/>
  <c r="F190" i="3" s="1"/>
  <c r="D189" i="3"/>
  <c r="D210" i="3" s="1"/>
  <c r="A186" i="3"/>
  <c r="E183" i="3"/>
  <c r="D183" i="3"/>
  <c r="E182" i="3"/>
  <c r="D182" i="3"/>
  <c r="F182" i="3" s="1"/>
  <c r="E181" i="3"/>
  <c r="D181" i="3"/>
  <c r="F181" i="3" s="1"/>
  <c r="E179" i="3"/>
  <c r="D179" i="3"/>
  <c r="F179" i="3" s="1"/>
  <c r="E175" i="3"/>
  <c r="D175" i="3"/>
  <c r="E173" i="3"/>
  <c r="D173" i="3"/>
  <c r="E170" i="3"/>
  <c r="D170" i="3"/>
  <c r="F170" i="3" s="1"/>
  <c r="E165" i="3"/>
  <c r="D165" i="3"/>
  <c r="E164" i="3"/>
  <c r="D164" i="3"/>
  <c r="E161" i="3"/>
  <c r="D161" i="3"/>
  <c r="F161" i="3" s="1"/>
  <c r="E157" i="3"/>
  <c r="D157" i="3"/>
  <c r="F157" i="3" s="1"/>
  <c r="E155" i="3"/>
  <c r="D155" i="3"/>
  <c r="F155" i="3" s="1"/>
  <c r="E154" i="3"/>
  <c r="D154" i="3"/>
  <c r="F154" i="3" s="1"/>
  <c r="E153" i="3"/>
  <c r="D153" i="3"/>
  <c r="F153" i="3" s="1"/>
  <c r="E152" i="3"/>
  <c r="D152" i="3"/>
  <c r="E151" i="3"/>
  <c r="D151" i="3"/>
  <c r="F151" i="3" s="1"/>
  <c r="E150" i="3"/>
  <c r="D150" i="3"/>
  <c r="F150" i="3" s="1"/>
  <c r="E149" i="3"/>
  <c r="D149" i="3"/>
  <c r="F149" i="3" s="1"/>
  <c r="E148" i="3"/>
  <c r="D148" i="3"/>
  <c r="E147" i="3"/>
  <c r="D147" i="3"/>
  <c r="F147" i="3" s="1"/>
  <c r="E146" i="3"/>
  <c r="D146" i="3"/>
  <c r="F146" i="3" s="1"/>
  <c r="E145" i="3"/>
  <c r="D145" i="3"/>
  <c r="F145" i="3" s="1"/>
  <c r="E144" i="3"/>
  <c r="D144" i="3"/>
  <c r="E143" i="3"/>
  <c r="D143" i="3"/>
  <c r="F143" i="3" s="1"/>
  <c r="E142" i="3"/>
  <c r="D142" i="3"/>
  <c r="F142" i="3" s="1"/>
  <c r="E141" i="3"/>
  <c r="D141" i="3"/>
  <c r="F141" i="3" s="1"/>
  <c r="E140" i="3"/>
  <c r="D140" i="3"/>
  <c r="E139" i="3"/>
  <c r="D139" i="3"/>
  <c r="F139" i="3" s="1"/>
  <c r="E138" i="3"/>
  <c r="D138" i="3"/>
  <c r="F138" i="3" s="1"/>
  <c r="E136" i="3"/>
  <c r="D136" i="3"/>
  <c r="F136" i="3" s="1"/>
  <c r="E135" i="3"/>
  <c r="D135" i="3"/>
  <c r="F135" i="3" s="1"/>
  <c r="E134" i="3"/>
  <c r="D134" i="3"/>
  <c r="E133" i="3"/>
  <c r="D133" i="3"/>
  <c r="F133" i="3" s="1"/>
  <c r="E132" i="3"/>
  <c r="D132" i="3"/>
  <c r="F132" i="3" s="1"/>
  <c r="E131" i="3"/>
  <c r="D131" i="3"/>
  <c r="F131" i="3" s="1"/>
  <c r="E130" i="3"/>
  <c r="D130" i="3"/>
  <c r="E129" i="3"/>
  <c r="D129" i="3"/>
  <c r="F129" i="3" s="1"/>
  <c r="E128" i="3"/>
  <c r="D128" i="3"/>
  <c r="F128" i="3" s="1"/>
  <c r="E127" i="3"/>
  <c r="D127" i="3"/>
  <c r="F127" i="3" s="1"/>
  <c r="E126" i="3"/>
  <c r="D126" i="3"/>
  <c r="E125" i="3"/>
  <c r="D125" i="3"/>
  <c r="F125" i="3" s="1"/>
  <c r="E123" i="3"/>
  <c r="D123" i="3"/>
  <c r="F123" i="3" s="1"/>
  <c r="E122" i="3"/>
  <c r="D122" i="3"/>
  <c r="F122" i="3" s="1"/>
  <c r="E121" i="3"/>
  <c r="D121" i="3"/>
  <c r="F121" i="3" s="1"/>
  <c r="E120" i="3"/>
  <c r="D120" i="3"/>
  <c r="E117" i="3"/>
  <c r="D117" i="3"/>
  <c r="F117" i="3" s="1"/>
  <c r="E115" i="3"/>
  <c r="D115" i="3"/>
  <c r="E114" i="3"/>
  <c r="D114" i="3"/>
  <c r="F114" i="3" s="1"/>
  <c r="E112" i="3"/>
  <c r="D112" i="3"/>
  <c r="F112" i="3" s="1"/>
  <c r="E111" i="3"/>
  <c r="D111" i="3"/>
  <c r="F111" i="3" s="1"/>
  <c r="E110" i="3"/>
  <c r="D110" i="3"/>
  <c r="F110" i="3" s="1"/>
  <c r="E108" i="3"/>
  <c r="D108" i="3"/>
  <c r="F108" i="3" s="1"/>
  <c r="E106" i="3"/>
  <c r="D106" i="3"/>
  <c r="F106" i="3" s="1"/>
  <c r="E104" i="3"/>
  <c r="D104" i="3"/>
  <c r="F104" i="3" s="1"/>
  <c r="E102" i="3"/>
  <c r="D102" i="3"/>
  <c r="F102" i="3" s="1"/>
  <c r="E101" i="3"/>
  <c r="D101" i="3"/>
  <c r="F101" i="3" s="1"/>
  <c r="E99" i="3"/>
  <c r="D99" i="3"/>
  <c r="F99" i="3" s="1"/>
  <c r="A94" i="3"/>
  <c r="F91" i="3"/>
  <c r="F90" i="3"/>
  <c r="F89" i="3"/>
  <c r="F87" i="3"/>
  <c r="F83" i="3"/>
  <c r="E82" i="3"/>
  <c r="E174" i="3" s="1"/>
  <c r="D82" i="3"/>
  <c r="D174" i="3" s="1"/>
  <c r="F174" i="3" s="1"/>
  <c r="F81" i="3"/>
  <c r="E80" i="3"/>
  <c r="E172" i="3" s="1"/>
  <c r="D80" i="3"/>
  <c r="D172" i="3" s="1"/>
  <c r="F172" i="3" s="1"/>
  <c r="F78" i="3"/>
  <c r="E77" i="3"/>
  <c r="E169" i="3" s="1"/>
  <c r="D77" i="3"/>
  <c r="D169" i="3" s="1"/>
  <c r="F72" i="3"/>
  <c r="E71" i="3"/>
  <c r="E163" i="3" s="1"/>
  <c r="D71" i="3"/>
  <c r="D163" i="3" s="1"/>
  <c r="F163" i="3" s="1"/>
  <c r="F69" i="3"/>
  <c r="E68" i="3"/>
  <c r="E160" i="3" s="1"/>
  <c r="D68" i="3"/>
  <c r="D160" i="3" s="1"/>
  <c r="F65" i="3"/>
  <c r="E64" i="3"/>
  <c r="E156" i="3" s="1"/>
  <c r="D64" i="3"/>
  <c r="D156" i="3" s="1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E45" i="3"/>
  <c r="E137" i="3" s="1"/>
  <c r="D45" i="3"/>
  <c r="D137" i="3" s="1"/>
  <c r="F137" i="3" s="1"/>
  <c r="F44" i="3"/>
  <c r="F43" i="3"/>
  <c r="F42" i="3"/>
  <c r="F41" i="3"/>
  <c r="F40" i="3"/>
  <c r="F39" i="3"/>
  <c r="F38" i="3"/>
  <c r="F37" i="3"/>
  <c r="F36" i="3"/>
  <c r="F35" i="3"/>
  <c r="F34" i="3"/>
  <c r="F33" i="3"/>
  <c r="E32" i="3"/>
  <c r="E124" i="3" s="1"/>
  <c r="D32" i="3"/>
  <c r="D124" i="3" s="1"/>
  <c r="F31" i="3"/>
  <c r="F30" i="3"/>
  <c r="F29" i="3"/>
  <c r="F28" i="3"/>
  <c r="E27" i="3"/>
  <c r="E119" i="3" s="1"/>
  <c r="D27" i="3"/>
  <c r="D119" i="3" s="1"/>
  <c r="F119" i="3" s="1"/>
  <c r="F25" i="3"/>
  <c r="E24" i="3"/>
  <c r="E116" i="3" s="1"/>
  <c r="D24" i="3"/>
  <c r="D116" i="3" s="1"/>
  <c r="F22" i="3"/>
  <c r="E21" i="3"/>
  <c r="E113" i="3" s="1"/>
  <c r="D21" i="3"/>
  <c r="F21" i="3" s="1"/>
  <c r="F20" i="3"/>
  <c r="F19" i="3"/>
  <c r="F18" i="3"/>
  <c r="E17" i="3"/>
  <c r="E109" i="3" s="1"/>
  <c r="D17" i="3"/>
  <c r="D109" i="3" s="1"/>
  <c r="F16" i="3"/>
  <c r="E15" i="3"/>
  <c r="E107" i="3" s="1"/>
  <c r="D15" i="3"/>
  <c r="D107" i="3" s="1"/>
  <c r="F14" i="3"/>
  <c r="E13" i="3"/>
  <c r="E105" i="3" s="1"/>
  <c r="D13" i="3"/>
  <c r="D105" i="3" s="1"/>
  <c r="F12" i="3"/>
  <c r="E11" i="3"/>
  <c r="E103" i="3" s="1"/>
  <c r="D11" i="3"/>
  <c r="D103" i="3" s="1"/>
  <c r="F10" i="3"/>
  <c r="F9" i="3"/>
  <c r="E8" i="3"/>
  <c r="E100" i="3" s="1"/>
  <c r="D8" i="3"/>
  <c r="F7" i="3"/>
  <c r="E6" i="3"/>
  <c r="E98" i="3" s="1"/>
  <c r="D6" i="3"/>
  <c r="D98" i="3" s="1"/>
  <c r="D5" i="3"/>
  <c r="E248" i="2"/>
  <c r="E250" i="2" s="1"/>
  <c r="E245" i="2"/>
  <c r="E247" i="2" s="1"/>
  <c r="E251" i="2" s="1"/>
  <c r="E243" i="2"/>
  <c r="E241" i="2"/>
  <c r="D241" i="2"/>
  <c r="E239" i="2"/>
  <c r="D239" i="2"/>
  <c r="E236" i="2"/>
  <c r="E238" i="2" s="1"/>
  <c r="E244" i="2" s="1"/>
  <c r="E232" i="2"/>
  <c r="E230" i="2"/>
  <c r="E213" i="2"/>
  <c r="E204" i="2"/>
  <c r="E199" i="2"/>
  <c r="E234" i="2" s="1"/>
  <c r="E235" i="2" s="1"/>
  <c r="E253" i="2" s="1"/>
  <c r="E255" i="2" s="1"/>
  <c r="E196" i="2"/>
  <c r="E194" i="2"/>
  <c r="E191" i="2"/>
  <c r="E187" i="2"/>
  <c r="E185" i="2"/>
  <c r="E183" i="2"/>
  <c r="E181" i="2"/>
  <c r="E178" i="2"/>
  <c r="E176" i="2"/>
  <c r="E175" i="2"/>
  <c r="E198" i="2" s="1"/>
  <c r="E169" i="2"/>
  <c r="E167" i="2"/>
  <c r="E164" i="2"/>
  <c r="E161" i="2"/>
  <c r="E157" i="2"/>
  <c r="D156" i="2"/>
  <c r="E155" i="2"/>
  <c r="D154" i="2"/>
  <c r="E152" i="2"/>
  <c r="E148" i="2"/>
  <c r="E146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7" i="2"/>
  <c r="E126" i="2"/>
  <c r="E125" i="2"/>
  <c r="E124" i="2"/>
  <c r="E123" i="2"/>
  <c r="E122" i="2"/>
  <c r="E121" i="2"/>
  <c r="E120" i="2"/>
  <c r="E118" i="2"/>
  <c r="E117" i="2"/>
  <c r="E116" i="2"/>
  <c r="E115" i="2"/>
  <c r="E112" i="2"/>
  <c r="E110" i="2"/>
  <c r="E108" i="2"/>
  <c r="E107" i="2"/>
  <c r="E105" i="2"/>
  <c r="E104" i="2"/>
  <c r="E103" i="2"/>
  <c r="E101" i="2"/>
  <c r="E99" i="2"/>
  <c r="E97" i="2"/>
  <c r="E95" i="2"/>
  <c r="E94" i="2"/>
  <c r="E92" i="2"/>
  <c r="E78" i="2"/>
  <c r="E163" i="2" s="1"/>
  <c r="E75" i="2"/>
  <c r="E160" i="2" s="1"/>
  <c r="E71" i="2"/>
  <c r="E156" i="2" s="1"/>
  <c r="D71" i="2"/>
  <c r="E69" i="2"/>
  <c r="E154" i="2" s="1"/>
  <c r="D69" i="2"/>
  <c r="E66" i="2"/>
  <c r="E151" i="2" s="1"/>
  <c r="E62" i="2"/>
  <c r="E147" i="2" s="1"/>
  <c r="E60" i="2"/>
  <c r="E145" i="2" s="1"/>
  <c r="E43" i="2"/>
  <c r="E128" i="2" s="1"/>
  <c r="E34" i="2"/>
  <c r="E119" i="2" s="1"/>
  <c r="E29" i="2"/>
  <c r="E64" i="2" s="1"/>
  <c r="E149" i="2" s="1"/>
  <c r="E26" i="2"/>
  <c r="E111" i="2" s="1"/>
  <c r="E24" i="2"/>
  <c r="E109" i="2" s="1"/>
  <c r="E21" i="2"/>
  <c r="E106" i="2" s="1"/>
  <c r="E17" i="2"/>
  <c r="E102" i="2" s="1"/>
  <c r="E15" i="2"/>
  <c r="E100" i="2" s="1"/>
  <c r="E13" i="2"/>
  <c r="E98" i="2" s="1"/>
  <c r="E11" i="2"/>
  <c r="E96" i="2" s="1"/>
  <c r="E8" i="2"/>
  <c r="E93" i="2" s="1"/>
  <c r="E6" i="2"/>
  <c r="E91" i="2" s="1"/>
  <c r="E5" i="2"/>
  <c r="E28" i="2" s="1"/>
  <c r="G131" i="1"/>
  <c r="G129" i="1"/>
  <c r="G127" i="1"/>
  <c r="G125" i="1"/>
  <c r="F113" i="1"/>
  <c r="F110" i="1"/>
  <c r="F108" i="1"/>
  <c r="F106" i="1"/>
  <c r="G113" i="1" s="1"/>
  <c r="G103" i="1"/>
  <c r="G101" i="1"/>
  <c r="G99" i="1"/>
  <c r="G97" i="1"/>
  <c r="G88" i="1"/>
  <c r="G64" i="1"/>
  <c r="G62" i="1"/>
  <c r="G57" i="1"/>
  <c r="F53" i="1"/>
  <c r="F51" i="1"/>
  <c r="F49" i="1"/>
  <c r="F47" i="1"/>
  <c r="G53" i="1" s="1"/>
  <c r="G45" i="1"/>
  <c r="F43" i="1"/>
  <c r="F22" i="1"/>
  <c r="G43" i="1" s="1"/>
  <c r="F15" i="1"/>
  <c r="G8" i="1"/>
  <c r="G4" i="1"/>
  <c r="C29" i="4" l="1"/>
  <c r="H28" i="4"/>
  <c r="D19" i="4"/>
  <c r="B29" i="4"/>
  <c r="D29" i="4" s="1"/>
  <c r="B77" i="4"/>
  <c r="B58" i="4"/>
  <c r="H19" i="4"/>
  <c r="F29" i="4"/>
  <c r="F77" i="4"/>
  <c r="H77" i="4" s="1"/>
  <c r="F54" i="4"/>
  <c r="C48" i="4"/>
  <c r="C77" i="4" s="1"/>
  <c r="C87" i="4" s="1"/>
  <c r="F84" i="4"/>
  <c r="H84" i="4" s="1"/>
  <c r="F81" i="4"/>
  <c r="H81" i="4" s="1"/>
  <c r="G79" i="4"/>
  <c r="H79" i="4" s="1"/>
  <c r="C78" i="4"/>
  <c r="D78" i="4" s="1"/>
  <c r="C58" i="4"/>
  <c r="D22" i="4"/>
  <c r="E5" i="3"/>
  <c r="F98" i="3"/>
  <c r="F6" i="3"/>
  <c r="D100" i="3"/>
  <c r="F100" i="3" s="1"/>
  <c r="F8" i="3"/>
  <c r="F103" i="3"/>
  <c r="F11" i="3"/>
  <c r="F105" i="3"/>
  <c r="F13" i="3"/>
  <c r="F107" i="3"/>
  <c r="F15" i="3"/>
  <c r="F109" i="3"/>
  <c r="F17" i="3"/>
  <c r="D251" i="3"/>
  <c r="D26" i="3"/>
  <c r="D97" i="3"/>
  <c r="F5" i="3"/>
  <c r="D259" i="3"/>
  <c r="F254" i="3"/>
  <c r="D269" i="3"/>
  <c r="F263" i="3"/>
  <c r="F27" i="3"/>
  <c r="F45" i="3"/>
  <c r="E66" i="3"/>
  <c r="E158" i="3" s="1"/>
  <c r="E70" i="3"/>
  <c r="F71" i="3"/>
  <c r="D74" i="3"/>
  <c r="E79" i="3"/>
  <c r="F80" i="3"/>
  <c r="F82" i="3"/>
  <c r="D84" i="3"/>
  <c r="D113" i="3"/>
  <c r="F113" i="3" s="1"/>
  <c r="F248" i="3"/>
  <c r="E259" i="3"/>
  <c r="F261" i="3"/>
  <c r="F268" i="3"/>
  <c r="F116" i="3"/>
  <c r="F24" i="3"/>
  <c r="F124" i="3"/>
  <c r="F32" i="3"/>
  <c r="F156" i="3"/>
  <c r="F64" i="3"/>
  <c r="D66" i="3"/>
  <c r="F160" i="3"/>
  <c r="F68" i="3"/>
  <c r="D70" i="3"/>
  <c r="E74" i="3"/>
  <c r="E166" i="3" s="1"/>
  <c r="F169" i="3"/>
  <c r="F171" i="3" s="1"/>
  <c r="F77" i="3"/>
  <c r="D79" i="3"/>
  <c r="E84" i="3"/>
  <c r="E176" i="3" s="1"/>
  <c r="F120" i="3"/>
  <c r="F126" i="3"/>
  <c r="F130" i="3"/>
  <c r="F134" i="3"/>
  <c r="F140" i="3"/>
  <c r="F144" i="3"/>
  <c r="F148" i="3"/>
  <c r="F152" i="3"/>
  <c r="F164" i="3"/>
  <c r="F173" i="3"/>
  <c r="F175" i="3"/>
  <c r="F183" i="3"/>
  <c r="E189" i="3"/>
  <c r="E210" i="3" s="1"/>
  <c r="E251" i="3" s="1"/>
  <c r="E260" i="3" s="1"/>
  <c r="E270" i="3" s="1"/>
  <c r="E272" i="3" s="1"/>
  <c r="E276" i="3" s="1"/>
  <c r="F192" i="3"/>
  <c r="F211" i="3"/>
  <c r="F252" i="3"/>
  <c r="F258" i="3"/>
  <c r="E269" i="3"/>
  <c r="F266" i="3"/>
  <c r="F255" i="3"/>
  <c r="F264" i="3"/>
  <c r="E113" i="2"/>
  <c r="E65" i="2"/>
  <c r="E68" i="2"/>
  <c r="E77" i="2"/>
  <c r="E80" i="2"/>
  <c r="E165" i="2" s="1"/>
  <c r="E90" i="2"/>
  <c r="E114" i="2"/>
  <c r="E73" i="2"/>
  <c r="E158" i="2" s="1"/>
  <c r="D48" i="4" l="1"/>
  <c r="F83" i="4"/>
  <c r="H83" i="4" s="1"/>
  <c r="H54" i="4"/>
  <c r="H29" i="4"/>
  <c r="D58" i="4"/>
  <c r="D77" i="4"/>
  <c r="B87" i="4"/>
  <c r="D87" i="4" s="1"/>
  <c r="F57" i="4"/>
  <c r="D158" i="3"/>
  <c r="F158" i="3" s="1"/>
  <c r="F66" i="3"/>
  <c r="D176" i="3"/>
  <c r="F176" i="3" s="1"/>
  <c r="F84" i="3"/>
  <c r="D166" i="3"/>
  <c r="F166" i="3" s="1"/>
  <c r="F74" i="3"/>
  <c r="E162" i="3"/>
  <c r="E75" i="3"/>
  <c r="E167" i="3" s="1"/>
  <c r="D118" i="3"/>
  <c r="D67" i="3"/>
  <c r="D260" i="3"/>
  <c r="F251" i="3"/>
  <c r="F189" i="3"/>
  <c r="D171" i="3"/>
  <c r="D85" i="3"/>
  <c r="F79" i="3"/>
  <c r="D162" i="3"/>
  <c r="F162" i="3" s="1"/>
  <c r="D75" i="3"/>
  <c r="F70" i="3"/>
  <c r="E171" i="3"/>
  <c r="E85" i="3"/>
  <c r="E177" i="3" s="1"/>
  <c r="F269" i="3"/>
  <c r="F259" i="3"/>
  <c r="F210" i="3"/>
  <c r="E97" i="3"/>
  <c r="F97" i="3" s="1"/>
  <c r="E26" i="3"/>
  <c r="E81" i="2"/>
  <c r="E166" i="2" s="1"/>
  <c r="E162" i="2"/>
  <c r="E150" i="2"/>
  <c r="E153" i="2"/>
  <c r="E74" i="2"/>
  <c r="E159" i="2" s="1"/>
  <c r="H57" i="4" l="1"/>
  <c r="F58" i="4"/>
  <c r="F86" i="4"/>
  <c r="H86" i="4" s="1"/>
  <c r="E67" i="3"/>
  <c r="E118" i="3"/>
  <c r="D177" i="3"/>
  <c r="F177" i="3" s="1"/>
  <c r="F85" i="3"/>
  <c r="D270" i="3"/>
  <c r="F260" i="3"/>
  <c r="F26" i="3"/>
  <c r="D167" i="3"/>
  <c r="F167" i="3" s="1"/>
  <c r="F75" i="3"/>
  <c r="D159" i="3"/>
  <c r="D76" i="3"/>
  <c r="F67" i="3"/>
  <c r="F118" i="3"/>
  <c r="E83" i="2"/>
  <c r="H58" i="4" l="1"/>
  <c r="F87" i="4"/>
  <c r="H87" i="4" s="1"/>
  <c r="D168" i="3"/>
  <c r="D86" i="3"/>
  <c r="D272" i="3"/>
  <c r="F270" i="3"/>
  <c r="E159" i="3"/>
  <c r="F159" i="3" s="1"/>
  <c r="E76" i="3"/>
  <c r="E85" i="2"/>
  <c r="E170" i="2" s="1"/>
  <c r="E168" i="2"/>
  <c r="E168" i="3" l="1"/>
  <c r="E86" i="3"/>
  <c r="F76" i="3"/>
  <c r="F168" i="3"/>
  <c r="D276" i="3"/>
  <c r="F276" i="3" s="1"/>
  <c r="F272" i="3"/>
  <c r="D178" i="3"/>
  <c r="D88" i="3"/>
  <c r="F86" i="3"/>
  <c r="D180" i="3" l="1"/>
  <c r="D92" i="3"/>
  <c r="E178" i="3"/>
  <c r="E88" i="3"/>
  <c r="F178" i="3"/>
  <c r="D184" i="3" l="1"/>
  <c r="E180" i="3"/>
  <c r="E92" i="3"/>
  <c r="E184" i="3" s="1"/>
  <c r="F88" i="3"/>
  <c r="F180" i="3"/>
  <c r="F92" i="3" l="1"/>
  <c r="F184" i="3"/>
</calcChain>
</file>

<file path=xl/sharedStrings.xml><?xml version="1.0" encoding="utf-8"?>
<sst xmlns="http://schemas.openxmlformats.org/spreadsheetml/2006/main" count="902" uniqueCount="365">
  <si>
    <t>勘定科目内訳明細書　</t>
  </si>
  <si>
    <t>社会福祉法人　毅正会</t>
    <rPh sb="0" eb="2">
      <t>シャカイ</t>
    </rPh>
    <rPh sb="2" eb="4">
      <t>フクシ</t>
    </rPh>
    <rPh sb="4" eb="6">
      <t>ホウジン</t>
    </rPh>
    <rPh sb="7" eb="8">
      <t>ツヨシ</t>
    </rPh>
    <rPh sb="8" eb="9">
      <t>マサ</t>
    </rPh>
    <rPh sb="9" eb="10">
      <t>カイ</t>
    </rPh>
    <phoneticPr fontId="4"/>
  </si>
  <si>
    <t>　　　　　　（財務諸表付属明細表）　</t>
    <phoneticPr fontId="4"/>
  </si>
  <si>
    <t>勘定科目</t>
  </si>
  <si>
    <t>補助科目</t>
    <rPh sb="0" eb="2">
      <t>ホジョ</t>
    </rPh>
    <rPh sb="2" eb="4">
      <t>カモク</t>
    </rPh>
    <phoneticPr fontId="4"/>
  </si>
  <si>
    <t>摘       要</t>
  </si>
  <si>
    <t>内訳金額</t>
  </si>
  <si>
    <t>補助科目合計</t>
    <rPh sb="0" eb="2">
      <t>ホジョ</t>
    </rPh>
    <rPh sb="2" eb="4">
      <t>カモク</t>
    </rPh>
    <rPh sb="4" eb="6">
      <t>ゴウケイ</t>
    </rPh>
    <phoneticPr fontId="4"/>
  </si>
  <si>
    <t>科目合計金額</t>
    <rPh sb="0" eb="2">
      <t>カモク</t>
    </rPh>
    <rPh sb="2" eb="4">
      <t>ゴウケイ</t>
    </rPh>
    <rPh sb="4" eb="6">
      <t>キンガク</t>
    </rPh>
    <phoneticPr fontId="4"/>
  </si>
  <si>
    <t>現金</t>
    <rPh sb="0" eb="2">
      <t>ゲンキン</t>
    </rPh>
    <phoneticPr fontId="4"/>
  </si>
  <si>
    <t>普通預金</t>
    <rPh sb="0" eb="2">
      <t>フツウ</t>
    </rPh>
    <rPh sb="2" eb="4">
      <t>ヨキン</t>
    </rPh>
    <phoneticPr fontId="4"/>
  </si>
  <si>
    <t>近畿大阪</t>
    <rPh sb="0" eb="2">
      <t>キンキ</t>
    </rPh>
    <rPh sb="2" eb="4">
      <t>オオサカ</t>
    </rPh>
    <phoneticPr fontId="4"/>
  </si>
  <si>
    <t>四国5104166</t>
    <rPh sb="0" eb="2">
      <t>シコク</t>
    </rPh>
    <phoneticPr fontId="4"/>
  </si>
  <si>
    <t>四国5104219</t>
    <rPh sb="0" eb="2">
      <t>シコク</t>
    </rPh>
    <phoneticPr fontId="4"/>
  </si>
  <si>
    <t>事業未収金</t>
    <rPh sb="0" eb="2">
      <t>ジギョウ</t>
    </rPh>
    <rPh sb="2" eb="4">
      <t>ミシュウ</t>
    </rPh>
    <rPh sb="4" eb="5">
      <t>キン</t>
    </rPh>
    <phoneticPr fontId="4"/>
  </si>
  <si>
    <t>国保</t>
    <rPh sb="0" eb="2">
      <t>コクホ</t>
    </rPh>
    <phoneticPr fontId="4"/>
  </si>
  <si>
    <t>2月国保特養</t>
    <rPh sb="1" eb="2">
      <t>ガツ</t>
    </rPh>
    <rPh sb="2" eb="4">
      <t>コクホ</t>
    </rPh>
    <rPh sb="4" eb="5">
      <t>トク</t>
    </rPh>
    <rPh sb="5" eb="6">
      <t>ヨウ</t>
    </rPh>
    <phoneticPr fontId="4"/>
  </si>
  <si>
    <t>2月国保デイ</t>
    <rPh sb="1" eb="2">
      <t>ガツ</t>
    </rPh>
    <rPh sb="2" eb="4">
      <t>コクホ</t>
    </rPh>
    <phoneticPr fontId="4"/>
  </si>
  <si>
    <t>2月国保ショート</t>
    <rPh sb="1" eb="2">
      <t>ガツ</t>
    </rPh>
    <rPh sb="2" eb="4">
      <t>コクホ</t>
    </rPh>
    <phoneticPr fontId="4"/>
  </si>
  <si>
    <t>3月国保特養</t>
    <rPh sb="1" eb="2">
      <t>ガツ</t>
    </rPh>
    <rPh sb="2" eb="4">
      <t>コクホ</t>
    </rPh>
    <rPh sb="4" eb="5">
      <t>トク</t>
    </rPh>
    <rPh sb="5" eb="6">
      <t>ヨウ</t>
    </rPh>
    <phoneticPr fontId="4"/>
  </si>
  <si>
    <t>3月国保デイ</t>
    <rPh sb="1" eb="2">
      <t>ガツ</t>
    </rPh>
    <rPh sb="2" eb="4">
      <t>コクホ</t>
    </rPh>
    <phoneticPr fontId="4"/>
  </si>
  <si>
    <t>3月国保ショート</t>
    <rPh sb="1" eb="2">
      <t>ガツ</t>
    </rPh>
    <rPh sb="2" eb="4">
      <t>コクホ</t>
    </rPh>
    <phoneticPr fontId="4"/>
  </si>
  <si>
    <t>時振</t>
    <rPh sb="0" eb="1">
      <t>ジ</t>
    </rPh>
    <rPh sb="1" eb="2">
      <t>フリ</t>
    </rPh>
    <phoneticPr fontId="4"/>
  </si>
  <si>
    <t>2月特養</t>
    <rPh sb="1" eb="2">
      <t>ガツ</t>
    </rPh>
    <rPh sb="2" eb="4">
      <t>トクヨウ</t>
    </rPh>
    <phoneticPr fontId="4"/>
  </si>
  <si>
    <t>2月デイ</t>
    <rPh sb="1" eb="2">
      <t>ガツ</t>
    </rPh>
    <phoneticPr fontId="4"/>
  </si>
  <si>
    <t>2月ショート</t>
    <rPh sb="1" eb="2">
      <t>ガツ</t>
    </rPh>
    <phoneticPr fontId="4"/>
  </si>
  <si>
    <t>3月特養</t>
    <rPh sb="1" eb="2">
      <t>ガツ</t>
    </rPh>
    <rPh sb="2" eb="4">
      <t>トクヨウ</t>
    </rPh>
    <phoneticPr fontId="4"/>
  </si>
  <si>
    <t>3月デイ</t>
    <rPh sb="1" eb="2">
      <t>ガツ</t>
    </rPh>
    <phoneticPr fontId="4"/>
  </si>
  <si>
    <t>3月ショート</t>
    <rPh sb="1" eb="2">
      <t>ガツ</t>
    </rPh>
    <phoneticPr fontId="4"/>
  </si>
  <si>
    <t>振込現金</t>
    <rPh sb="0" eb="2">
      <t>フリコミ</t>
    </rPh>
    <rPh sb="2" eb="4">
      <t>ゲンキン</t>
    </rPh>
    <phoneticPr fontId="4"/>
  </si>
  <si>
    <t>森　10月不足分</t>
    <rPh sb="0" eb="1">
      <t>モリ</t>
    </rPh>
    <rPh sb="4" eb="5">
      <t>ガツ</t>
    </rPh>
    <rPh sb="5" eb="8">
      <t>フソクブン</t>
    </rPh>
    <phoneticPr fontId="4"/>
  </si>
  <si>
    <t>森</t>
    <rPh sb="0" eb="1">
      <t>モリ</t>
    </rPh>
    <phoneticPr fontId="4"/>
  </si>
  <si>
    <t>鰐淵</t>
    <rPh sb="0" eb="2">
      <t>ワニブチ</t>
    </rPh>
    <phoneticPr fontId="4"/>
  </si>
  <si>
    <t>吉田</t>
    <rPh sb="0" eb="2">
      <t>ヨシダ</t>
    </rPh>
    <phoneticPr fontId="4"/>
  </si>
  <si>
    <t>米村</t>
    <rPh sb="0" eb="2">
      <t>ヨネムラ</t>
    </rPh>
    <phoneticPr fontId="4"/>
  </si>
  <si>
    <t>波部</t>
    <rPh sb="0" eb="1">
      <t>ナミ</t>
    </rPh>
    <rPh sb="1" eb="2">
      <t>ベ</t>
    </rPh>
    <phoneticPr fontId="4"/>
  </si>
  <si>
    <t>山本</t>
    <rPh sb="0" eb="2">
      <t>ヤマモト</t>
    </rPh>
    <phoneticPr fontId="4"/>
  </si>
  <si>
    <t>吉島</t>
    <rPh sb="0" eb="2">
      <t>キチジマ</t>
    </rPh>
    <phoneticPr fontId="4"/>
  </si>
  <si>
    <t>中村</t>
    <rPh sb="0" eb="2">
      <t>ナカムラ</t>
    </rPh>
    <phoneticPr fontId="4"/>
  </si>
  <si>
    <t>武井</t>
    <rPh sb="0" eb="2">
      <t>タケイ</t>
    </rPh>
    <phoneticPr fontId="4"/>
  </si>
  <si>
    <t>3月　デイ</t>
    <rPh sb="1" eb="2">
      <t>ガツ</t>
    </rPh>
    <phoneticPr fontId="4"/>
  </si>
  <si>
    <t>未収金</t>
    <rPh sb="0" eb="3">
      <t>ミシュウキン</t>
    </rPh>
    <phoneticPr fontId="4"/>
  </si>
  <si>
    <t>山本大輔　給食代</t>
    <rPh sb="0" eb="2">
      <t>ヤマモト</t>
    </rPh>
    <rPh sb="2" eb="4">
      <t>ダイスケ</t>
    </rPh>
    <rPh sb="5" eb="7">
      <t>キュウショク</t>
    </rPh>
    <rPh sb="7" eb="8">
      <t>ダイ</t>
    </rPh>
    <phoneticPr fontId="4"/>
  </si>
  <si>
    <t>立替金</t>
    <rPh sb="0" eb="3">
      <t>タテカエキン</t>
    </rPh>
    <phoneticPr fontId="4"/>
  </si>
  <si>
    <t>医療費</t>
    <rPh sb="0" eb="3">
      <t>イリョウヒ</t>
    </rPh>
    <phoneticPr fontId="4"/>
  </si>
  <si>
    <t>中園2月分</t>
    <rPh sb="0" eb="2">
      <t>ナカゾノ</t>
    </rPh>
    <rPh sb="3" eb="5">
      <t>ガツブン</t>
    </rPh>
    <phoneticPr fontId="4"/>
  </si>
  <si>
    <t>医薬品</t>
    <rPh sb="0" eb="3">
      <t>イヤクヒン</t>
    </rPh>
    <phoneticPr fontId="4"/>
  </si>
  <si>
    <t>中園</t>
    <rPh sb="0" eb="2">
      <t>ナカゾノ</t>
    </rPh>
    <phoneticPr fontId="4"/>
  </si>
  <si>
    <t>散発</t>
    <rPh sb="0" eb="2">
      <t>サンパツ</t>
    </rPh>
    <phoneticPr fontId="4"/>
  </si>
  <si>
    <t>手数料</t>
    <rPh sb="0" eb="3">
      <t>テスウリョウ</t>
    </rPh>
    <phoneticPr fontId="4"/>
  </si>
  <si>
    <t>前払費用</t>
    <rPh sb="0" eb="2">
      <t>マエバラ</t>
    </rPh>
    <rPh sb="2" eb="4">
      <t>ヒヨウ</t>
    </rPh>
    <phoneticPr fontId="4"/>
  </si>
  <si>
    <t>西井浩二　地代</t>
    <rPh sb="0" eb="2">
      <t>ニシイ</t>
    </rPh>
    <rPh sb="2" eb="4">
      <t>コウジ</t>
    </rPh>
    <rPh sb="5" eb="7">
      <t>チダイ</t>
    </rPh>
    <phoneticPr fontId="4"/>
  </si>
  <si>
    <t>火災保険</t>
    <rPh sb="0" eb="2">
      <t>カサイ</t>
    </rPh>
    <rPh sb="2" eb="4">
      <t>ホケン</t>
    </rPh>
    <phoneticPr fontId="4"/>
  </si>
  <si>
    <t>仮払金</t>
    <rPh sb="0" eb="2">
      <t>カリバライ</t>
    </rPh>
    <rPh sb="2" eb="3">
      <t>キン</t>
    </rPh>
    <phoneticPr fontId="4"/>
  </si>
  <si>
    <t>デイ</t>
    <phoneticPr fontId="4"/>
  </si>
  <si>
    <t>ひまわり</t>
    <phoneticPr fontId="4"/>
  </si>
  <si>
    <t>あさがお</t>
    <phoneticPr fontId="4"/>
  </si>
  <si>
    <t>さくら</t>
    <phoneticPr fontId="4"/>
  </si>
  <si>
    <t>長期前払費用</t>
    <rPh sb="0" eb="2">
      <t>チョウキ</t>
    </rPh>
    <rPh sb="2" eb="4">
      <t>マエバラ</t>
    </rPh>
    <rPh sb="4" eb="6">
      <t>ヒヨウ</t>
    </rPh>
    <phoneticPr fontId="4"/>
  </si>
  <si>
    <t>　　　　　　（財務諸表付属明細表）　</t>
    <phoneticPr fontId="4"/>
  </si>
  <si>
    <t>事業未払金</t>
    <rPh sb="0" eb="2">
      <t>ジギョウ</t>
    </rPh>
    <rPh sb="2" eb="3">
      <t>ミ</t>
    </rPh>
    <rPh sb="3" eb="4">
      <t>バラ</t>
    </rPh>
    <rPh sb="4" eb="5">
      <t>キン</t>
    </rPh>
    <phoneticPr fontId="4"/>
  </si>
  <si>
    <t>3月分給料</t>
    <rPh sb="1" eb="3">
      <t>ガツブン</t>
    </rPh>
    <rPh sb="3" eb="5">
      <t>キュウリョウ</t>
    </rPh>
    <phoneticPr fontId="4"/>
  </si>
  <si>
    <t>ガス代</t>
    <rPh sb="2" eb="3">
      <t>ダイ</t>
    </rPh>
    <phoneticPr fontId="4"/>
  </si>
  <si>
    <t>シャープ</t>
    <phoneticPr fontId="4"/>
  </si>
  <si>
    <t>ソフトバンク</t>
    <phoneticPr fontId="4"/>
  </si>
  <si>
    <t>北口建設工業</t>
    <rPh sb="0" eb="2">
      <t>キタグチ</t>
    </rPh>
    <rPh sb="2" eb="4">
      <t>ケンセツ</t>
    </rPh>
    <rPh sb="4" eb="6">
      <t>コウギョウ</t>
    </rPh>
    <phoneticPr fontId="4"/>
  </si>
  <si>
    <t>エステム</t>
    <phoneticPr fontId="4"/>
  </si>
  <si>
    <t>電話代</t>
    <rPh sb="0" eb="3">
      <t>デンワダイ</t>
    </rPh>
    <phoneticPr fontId="4"/>
  </si>
  <si>
    <t>リコー</t>
    <phoneticPr fontId="4"/>
  </si>
  <si>
    <t>ニック</t>
    <phoneticPr fontId="4"/>
  </si>
  <si>
    <t>モバイル　ソフトバンク</t>
    <phoneticPr fontId="4"/>
  </si>
  <si>
    <t>ＩＭＳ設備管理</t>
    <rPh sb="3" eb="5">
      <t>セツビ</t>
    </rPh>
    <rPh sb="5" eb="7">
      <t>カンリ</t>
    </rPh>
    <phoneticPr fontId="4"/>
  </si>
  <si>
    <t>シー・エフサプライ</t>
    <phoneticPr fontId="4"/>
  </si>
  <si>
    <t>アルフレッサ</t>
    <phoneticPr fontId="4"/>
  </si>
  <si>
    <t>エフェクト</t>
    <phoneticPr fontId="4"/>
  </si>
  <si>
    <t>三笑堂</t>
    <rPh sb="0" eb="1">
      <t>サン</t>
    </rPh>
    <rPh sb="1" eb="2">
      <t>ショウ</t>
    </rPh>
    <rPh sb="2" eb="3">
      <t>ドウ</t>
    </rPh>
    <phoneticPr fontId="4"/>
  </si>
  <si>
    <t>富士産業　</t>
    <rPh sb="0" eb="2">
      <t>フジ</t>
    </rPh>
    <rPh sb="2" eb="4">
      <t>サンギョウ</t>
    </rPh>
    <phoneticPr fontId="4"/>
  </si>
  <si>
    <t>山中晶子</t>
    <rPh sb="0" eb="2">
      <t>ヤマナカ</t>
    </rPh>
    <rPh sb="2" eb="4">
      <t>アキコ</t>
    </rPh>
    <phoneticPr fontId="4"/>
  </si>
  <si>
    <t>よつば　社労士人事サービス</t>
    <rPh sb="4" eb="7">
      <t>シャロウシ</t>
    </rPh>
    <rPh sb="7" eb="9">
      <t>ジンジ</t>
    </rPh>
    <phoneticPr fontId="4"/>
  </si>
  <si>
    <t>ワタキューセイモア</t>
    <phoneticPr fontId="4"/>
  </si>
  <si>
    <t>川又建築設計事務所</t>
    <rPh sb="0" eb="2">
      <t>カワマタ</t>
    </rPh>
    <rPh sb="2" eb="4">
      <t>ケンチク</t>
    </rPh>
    <rPh sb="4" eb="6">
      <t>セッケイ</t>
    </rPh>
    <rPh sb="6" eb="8">
      <t>ジム</t>
    </rPh>
    <rPh sb="8" eb="9">
      <t>ショ</t>
    </rPh>
    <phoneticPr fontId="4"/>
  </si>
  <si>
    <t>その他の未払金</t>
    <rPh sb="2" eb="3">
      <t>タ</t>
    </rPh>
    <rPh sb="4" eb="6">
      <t>ミハラ</t>
    </rPh>
    <rPh sb="6" eb="7">
      <t>キン</t>
    </rPh>
    <phoneticPr fontId="4"/>
  </si>
  <si>
    <t>山本大輔</t>
    <rPh sb="0" eb="2">
      <t>ヤマモト</t>
    </rPh>
    <rPh sb="2" eb="4">
      <t>ダイスケ</t>
    </rPh>
    <phoneticPr fontId="4"/>
  </si>
  <si>
    <t>吉村魁　2重請求</t>
    <rPh sb="0" eb="2">
      <t>ヨシムラ</t>
    </rPh>
    <rPh sb="2" eb="3">
      <t>カイ</t>
    </rPh>
    <rPh sb="5" eb="6">
      <t>ジュウ</t>
    </rPh>
    <rPh sb="6" eb="8">
      <t>セイキュウ</t>
    </rPh>
    <phoneticPr fontId="4"/>
  </si>
  <si>
    <t>中島　カネ　過入金</t>
    <rPh sb="0" eb="2">
      <t>ナカジマ</t>
    </rPh>
    <rPh sb="6" eb="7">
      <t>カ</t>
    </rPh>
    <rPh sb="7" eb="9">
      <t>ニュウキン</t>
    </rPh>
    <phoneticPr fontId="4"/>
  </si>
  <si>
    <t>デイ田村　10月　精算</t>
    <rPh sb="2" eb="4">
      <t>タムラ</t>
    </rPh>
    <rPh sb="7" eb="8">
      <t>ガツ</t>
    </rPh>
    <rPh sb="9" eb="11">
      <t>セイサン</t>
    </rPh>
    <phoneticPr fontId="4"/>
  </si>
  <si>
    <t>デイ田村　11月　要返金分</t>
    <rPh sb="2" eb="4">
      <t>タムラ</t>
    </rPh>
    <rPh sb="7" eb="8">
      <t>ガツ</t>
    </rPh>
    <rPh sb="9" eb="10">
      <t>ヨウ</t>
    </rPh>
    <rPh sb="10" eb="12">
      <t>ヘンキン</t>
    </rPh>
    <rPh sb="12" eb="13">
      <t>ブン</t>
    </rPh>
    <phoneticPr fontId="4"/>
  </si>
  <si>
    <t>デイ田村　12月　要返金分</t>
    <rPh sb="2" eb="4">
      <t>タムラ</t>
    </rPh>
    <rPh sb="7" eb="8">
      <t>ガツ</t>
    </rPh>
    <rPh sb="9" eb="10">
      <t>ヨウ</t>
    </rPh>
    <rPh sb="10" eb="12">
      <t>ヘンキン</t>
    </rPh>
    <rPh sb="12" eb="13">
      <t>ブン</t>
    </rPh>
    <phoneticPr fontId="4"/>
  </si>
  <si>
    <t>デイ田村　1月　要返金分</t>
    <rPh sb="2" eb="4">
      <t>タムラ</t>
    </rPh>
    <rPh sb="6" eb="7">
      <t>ガツ</t>
    </rPh>
    <rPh sb="8" eb="9">
      <t>ヨウ</t>
    </rPh>
    <rPh sb="9" eb="11">
      <t>ヘンキン</t>
    </rPh>
    <rPh sb="11" eb="12">
      <t>ブン</t>
    </rPh>
    <phoneticPr fontId="4"/>
  </si>
  <si>
    <t>デイ田村　2月　要返金分</t>
    <rPh sb="2" eb="4">
      <t>タムラ</t>
    </rPh>
    <rPh sb="6" eb="7">
      <t>ガツ</t>
    </rPh>
    <rPh sb="8" eb="9">
      <t>ヨウ</t>
    </rPh>
    <rPh sb="9" eb="11">
      <t>ヘンキン</t>
    </rPh>
    <rPh sb="11" eb="12">
      <t>ブン</t>
    </rPh>
    <phoneticPr fontId="4"/>
  </si>
  <si>
    <t>１年以内設備資金借入金</t>
    <rPh sb="1" eb="2">
      <t>ネン</t>
    </rPh>
    <rPh sb="2" eb="4">
      <t>イナイ</t>
    </rPh>
    <rPh sb="4" eb="6">
      <t>セツビ</t>
    </rPh>
    <rPh sb="6" eb="8">
      <t>シキン</t>
    </rPh>
    <rPh sb="8" eb="10">
      <t>カリイレ</t>
    </rPh>
    <rPh sb="10" eb="11">
      <t>キン</t>
    </rPh>
    <phoneticPr fontId="4"/>
  </si>
  <si>
    <t>独立行政法人福祉医療機構</t>
  </si>
  <si>
    <t>１年以内長期運営借入金</t>
    <rPh sb="1" eb="2">
      <t>ネン</t>
    </rPh>
    <rPh sb="2" eb="4">
      <t>イナイ</t>
    </rPh>
    <rPh sb="4" eb="6">
      <t>チョウキ</t>
    </rPh>
    <rPh sb="6" eb="8">
      <t>ウンエイ</t>
    </rPh>
    <rPh sb="8" eb="10">
      <t>カリイレ</t>
    </rPh>
    <rPh sb="10" eb="11">
      <t>キン</t>
    </rPh>
    <phoneticPr fontId="4"/>
  </si>
  <si>
    <t>四国銀行</t>
    <rPh sb="0" eb="2">
      <t>シコク</t>
    </rPh>
    <rPh sb="2" eb="4">
      <t>ギンコウ</t>
    </rPh>
    <phoneticPr fontId="4"/>
  </si>
  <si>
    <t>オリックス　　9,180×12</t>
    <phoneticPr fontId="4"/>
  </si>
  <si>
    <t>預り金</t>
    <rPh sb="0" eb="1">
      <t>アズカ</t>
    </rPh>
    <rPh sb="2" eb="3">
      <t>キン</t>
    </rPh>
    <phoneticPr fontId="4"/>
  </si>
  <si>
    <t>吉田病院（中園2月分を含む）</t>
    <rPh sb="0" eb="2">
      <t>ヨシダ</t>
    </rPh>
    <rPh sb="2" eb="4">
      <t>ビョウイン</t>
    </rPh>
    <rPh sb="5" eb="7">
      <t>ナカゾノ</t>
    </rPh>
    <rPh sb="8" eb="10">
      <t>ガツブン</t>
    </rPh>
    <rPh sb="11" eb="12">
      <t>フク</t>
    </rPh>
    <phoneticPr fontId="4"/>
  </si>
  <si>
    <t>吉田病院外来</t>
    <rPh sb="0" eb="2">
      <t>ヨシダ</t>
    </rPh>
    <rPh sb="2" eb="4">
      <t>ビョウイン</t>
    </rPh>
    <rPh sb="4" eb="6">
      <t>ガイライ</t>
    </rPh>
    <phoneticPr fontId="4"/>
  </si>
  <si>
    <t>きらら（中園2月分を含む）</t>
    <rPh sb="4" eb="6">
      <t>ナカゾノ</t>
    </rPh>
    <rPh sb="7" eb="9">
      <t>ガツブン</t>
    </rPh>
    <rPh sb="10" eb="11">
      <t>フク</t>
    </rPh>
    <phoneticPr fontId="4"/>
  </si>
  <si>
    <t>散髪</t>
    <rPh sb="0" eb="2">
      <t>サンパツ</t>
    </rPh>
    <phoneticPr fontId="4"/>
  </si>
  <si>
    <t>デイ　3月分　4名</t>
    <rPh sb="4" eb="6">
      <t>ガツブン</t>
    </rPh>
    <rPh sb="8" eb="9">
      <t>メイ</t>
    </rPh>
    <phoneticPr fontId="4"/>
  </si>
  <si>
    <t>デイ　3月分10人</t>
    <rPh sb="4" eb="6">
      <t>ガツブン</t>
    </rPh>
    <rPh sb="8" eb="9">
      <t>ニン</t>
    </rPh>
    <phoneticPr fontId="4"/>
  </si>
  <si>
    <t>特養　3月分</t>
    <rPh sb="0" eb="2">
      <t>トクヨウ</t>
    </rPh>
    <rPh sb="4" eb="6">
      <t>ガツブン</t>
    </rPh>
    <phoneticPr fontId="4"/>
  </si>
  <si>
    <t>職員預り金</t>
    <rPh sb="0" eb="2">
      <t>ショクイン</t>
    </rPh>
    <rPh sb="2" eb="3">
      <t>アズカ</t>
    </rPh>
    <rPh sb="4" eb="5">
      <t>キン</t>
    </rPh>
    <phoneticPr fontId="4"/>
  </si>
  <si>
    <t>社会保険</t>
    <rPh sb="0" eb="2">
      <t>シャカイ</t>
    </rPh>
    <rPh sb="2" eb="4">
      <t>ホケン</t>
    </rPh>
    <phoneticPr fontId="4"/>
  </si>
  <si>
    <t>健康保険</t>
    <rPh sb="0" eb="2">
      <t>ケンコウ</t>
    </rPh>
    <rPh sb="2" eb="4">
      <t>ホケン</t>
    </rPh>
    <phoneticPr fontId="4"/>
  </si>
  <si>
    <t>介護保険</t>
    <rPh sb="0" eb="2">
      <t>カイゴ</t>
    </rPh>
    <rPh sb="2" eb="4">
      <t>ホケン</t>
    </rPh>
    <phoneticPr fontId="4"/>
  </si>
  <si>
    <t>厚生年金</t>
    <rPh sb="0" eb="2">
      <t>コウセイ</t>
    </rPh>
    <rPh sb="2" eb="4">
      <t>ネンキン</t>
    </rPh>
    <phoneticPr fontId="4"/>
  </si>
  <si>
    <t>雇用保険</t>
    <rPh sb="0" eb="2">
      <t>コヨウ</t>
    </rPh>
    <rPh sb="2" eb="4">
      <t>ホケン</t>
    </rPh>
    <phoneticPr fontId="4"/>
  </si>
  <si>
    <t>住民税</t>
    <rPh sb="0" eb="3">
      <t>ジュウミンゼイ</t>
    </rPh>
    <phoneticPr fontId="4"/>
  </si>
  <si>
    <t>2月分</t>
    <rPh sb="1" eb="3">
      <t>ガツブン</t>
    </rPh>
    <phoneticPr fontId="4"/>
  </si>
  <si>
    <t>3月分</t>
    <rPh sb="1" eb="3">
      <t>ガツブン</t>
    </rPh>
    <phoneticPr fontId="4"/>
  </si>
  <si>
    <t>源泉所得税</t>
    <rPh sb="0" eb="2">
      <t>ゲンセン</t>
    </rPh>
    <rPh sb="2" eb="5">
      <t>ショトクゼイ</t>
    </rPh>
    <phoneticPr fontId="4"/>
  </si>
  <si>
    <t>役員　3月分</t>
    <rPh sb="0" eb="2">
      <t>ヤクイン</t>
    </rPh>
    <rPh sb="4" eb="6">
      <t>ガツブン</t>
    </rPh>
    <phoneticPr fontId="4"/>
  </si>
  <si>
    <t>山中晶子　2月分　3月分</t>
    <rPh sb="0" eb="2">
      <t>ヤマナカ</t>
    </rPh>
    <rPh sb="2" eb="4">
      <t>アキコ</t>
    </rPh>
    <rPh sb="6" eb="8">
      <t>ガツブン</t>
    </rPh>
    <rPh sb="10" eb="12">
      <t>ガツブン</t>
    </rPh>
    <phoneticPr fontId="4"/>
  </si>
  <si>
    <t>岩本武士　3月分</t>
    <rPh sb="0" eb="1">
      <t>イワ</t>
    </rPh>
    <rPh sb="1" eb="2">
      <t>モト</t>
    </rPh>
    <rPh sb="2" eb="4">
      <t>タケシ</t>
    </rPh>
    <rPh sb="6" eb="8">
      <t>ガツブン</t>
    </rPh>
    <phoneticPr fontId="4"/>
  </si>
  <si>
    <t>設備資金借入金</t>
    <rPh sb="0" eb="2">
      <t>セツビ</t>
    </rPh>
    <rPh sb="2" eb="4">
      <t>シキン</t>
    </rPh>
    <rPh sb="4" eb="6">
      <t>カリイレ</t>
    </rPh>
    <rPh sb="6" eb="7">
      <t>キン</t>
    </rPh>
    <phoneticPr fontId="4"/>
  </si>
  <si>
    <t>長期運営借入金</t>
    <rPh sb="0" eb="2">
      <t>チョウキ</t>
    </rPh>
    <rPh sb="2" eb="4">
      <t>ウンエイ</t>
    </rPh>
    <rPh sb="4" eb="6">
      <t>カリイレ</t>
    </rPh>
    <rPh sb="6" eb="7">
      <t>キン</t>
    </rPh>
    <phoneticPr fontId="4"/>
  </si>
  <si>
    <t>長期未払金</t>
    <rPh sb="0" eb="2">
      <t>チョウキ</t>
    </rPh>
    <rPh sb="2" eb="4">
      <t>ミハラ</t>
    </rPh>
    <rPh sb="4" eb="5">
      <t>キン</t>
    </rPh>
    <phoneticPr fontId="4"/>
  </si>
  <si>
    <t>オリックス　備品割賦代金</t>
    <rPh sb="6" eb="8">
      <t>ビヒン</t>
    </rPh>
    <rPh sb="8" eb="10">
      <t>カップ</t>
    </rPh>
    <rPh sb="10" eb="12">
      <t>ダイキン</t>
    </rPh>
    <phoneticPr fontId="4"/>
  </si>
  <si>
    <t>資金収支計算書</t>
    <rPh sb="0" eb="2">
      <t>シキン</t>
    </rPh>
    <rPh sb="2" eb="4">
      <t>シュウシ</t>
    </rPh>
    <rPh sb="4" eb="7">
      <t>ケイサンショ</t>
    </rPh>
    <phoneticPr fontId="4"/>
  </si>
  <si>
    <t>自平成27年4月1日　至平成28年3月31日</t>
    <rPh sb="0" eb="1">
      <t>ジ</t>
    </rPh>
    <rPh sb="1" eb="3">
      <t>ヘイセイ</t>
    </rPh>
    <rPh sb="5" eb="6">
      <t>ネン</t>
    </rPh>
    <rPh sb="7" eb="8">
      <t>ガツ</t>
    </rPh>
    <rPh sb="9" eb="10">
      <t>ニチ</t>
    </rPh>
    <rPh sb="11" eb="12">
      <t>イタル</t>
    </rPh>
    <rPh sb="12" eb="14">
      <t>ヘイセイ</t>
    </rPh>
    <rPh sb="16" eb="17">
      <t>ネン</t>
    </rPh>
    <rPh sb="18" eb="19">
      <t>ガツ</t>
    </rPh>
    <rPh sb="21" eb="22">
      <t>ニチ</t>
    </rPh>
    <phoneticPr fontId="4"/>
  </si>
  <si>
    <t>（単位：円）</t>
    <rPh sb="1" eb="3">
      <t>タンイ</t>
    </rPh>
    <rPh sb="4" eb="5">
      <t>エン</t>
    </rPh>
    <phoneticPr fontId="4"/>
  </si>
  <si>
    <t>予　算</t>
  </si>
  <si>
    <t>決　算</t>
  </si>
  <si>
    <t>差　異</t>
  </si>
  <si>
    <t>介護保険事業収入</t>
  </si>
  <si>
    <t>　居宅介護料収入（介護報酬収入）</t>
    <phoneticPr fontId="4"/>
  </si>
  <si>
    <t>　　介護報酬収入</t>
    <phoneticPr fontId="4"/>
  </si>
  <si>
    <t>　居宅介護料収入（利用者負担金収入）</t>
    <phoneticPr fontId="4"/>
  </si>
  <si>
    <t>　　介護負担金収入(公費)</t>
    <phoneticPr fontId="4"/>
  </si>
  <si>
    <t>　　介護負担金収入(一般)</t>
    <phoneticPr fontId="4"/>
  </si>
  <si>
    <t>　地域密着型介護料収入（介護報酬収入）</t>
    <rPh sb="1" eb="3">
      <t>チイキ</t>
    </rPh>
    <rPh sb="3" eb="6">
      <t>ミッチャクガタ</t>
    </rPh>
    <rPh sb="6" eb="8">
      <t>カイゴ</t>
    </rPh>
    <rPh sb="8" eb="9">
      <t>リョウ</t>
    </rPh>
    <rPh sb="12" eb="14">
      <t>カイゴ</t>
    </rPh>
    <rPh sb="14" eb="16">
      <t>ホウシュウ</t>
    </rPh>
    <rPh sb="16" eb="18">
      <t>シュウニュウ</t>
    </rPh>
    <phoneticPr fontId="4"/>
  </si>
  <si>
    <t>　　介護報酬収入</t>
    <phoneticPr fontId="4"/>
  </si>
  <si>
    <t>　地域密着型介護料収入（利用者負担金収入）</t>
    <rPh sb="1" eb="3">
      <t>チイキ</t>
    </rPh>
    <rPh sb="3" eb="6">
      <t>ミッチャクガタ</t>
    </rPh>
    <rPh sb="6" eb="8">
      <t>カイゴ</t>
    </rPh>
    <rPh sb="8" eb="9">
      <t>リョウ</t>
    </rPh>
    <rPh sb="12" eb="15">
      <t>リヨウシャ</t>
    </rPh>
    <rPh sb="15" eb="18">
      <t>フタンキン</t>
    </rPh>
    <rPh sb="18" eb="20">
      <t>シュウニュウ</t>
    </rPh>
    <phoneticPr fontId="4"/>
  </si>
  <si>
    <t>　　介護負担金収入(一般)</t>
    <phoneticPr fontId="4"/>
  </si>
  <si>
    <t>　居宅介護支援介護料収入</t>
    <rPh sb="3" eb="5">
      <t>カイゴ</t>
    </rPh>
    <rPh sb="5" eb="7">
      <t>シエン</t>
    </rPh>
    <phoneticPr fontId="4"/>
  </si>
  <si>
    <t>　　居宅介護支援介護料収入</t>
    <rPh sb="2" eb="4">
      <t>キョタク</t>
    </rPh>
    <rPh sb="6" eb="8">
      <t>シエン</t>
    </rPh>
    <rPh sb="8" eb="10">
      <t>カイゴ</t>
    </rPh>
    <rPh sb="10" eb="11">
      <t>リョウ</t>
    </rPh>
    <phoneticPr fontId="4"/>
  </si>
  <si>
    <t>　利用者等利用料収入</t>
    <phoneticPr fontId="4"/>
  </si>
  <si>
    <t>　　食費収入(一般)</t>
    <phoneticPr fontId="4"/>
  </si>
  <si>
    <t>　　居住費収入(一般)</t>
    <phoneticPr fontId="4"/>
  </si>
  <si>
    <t>　　その他の利用料収入</t>
    <rPh sb="4" eb="5">
      <t>タ</t>
    </rPh>
    <rPh sb="6" eb="9">
      <t>リヨウリョウ</t>
    </rPh>
    <phoneticPr fontId="4"/>
  </si>
  <si>
    <t>　その他の収入</t>
    <rPh sb="3" eb="4">
      <t>タ</t>
    </rPh>
    <rPh sb="5" eb="7">
      <t>シュウニュウ</t>
    </rPh>
    <phoneticPr fontId="4"/>
  </si>
  <si>
    <t>　　補助金事業収入</t>
    <phoneticPr fontId="4"/>
  </si>
  <si>
    <t>　　雑収入</t>
    <rPh sb="2" eb="3">
      <t>ザツ</t>
    </rPh>
    <phoneticPr fontId="4"/>
  </si>
  <si>
    <t>経常経費寄附金収入</t>
    <phoneticPr fontId="4"/>
  </si>
  <si>
    <t>　　経常経費寄附金収入</t>
    <phoneticPr fontId="4"/>
  </si>
  <si>
    <t>受取利息配当金収入</t>
    <phoneticPr fontId="4"/>
  </si>
  <si>
    <t>　　受取利息配当金収入</t>
    <phoneticPr fontId="4"/>
  </si>
  <si>
    <t>事業活動収入計(1)</t>
  </si>
  <si>
    <t>支出</t>
    <rPh sb="0" eb="2">
      <t>シシュツ</t>
    </rPh>
    <phoneticPr fontId="4"/>
  </si>
  <si>
    <t>　人件費支出</t>
    <phoneticPr fontId="4"/>
  </si>
  <si>
    <t>　　役員報酬支出</t>
    <phoneticPr fontId="4"/>
  </si>
  <si>
    <t>　　職員給料支出</t>
    <phoneticPr fontId="4"/>
  </si>
  <si>
    <t>　　職員賞与支出</t>
    <phoneticPr fontId="4"/>
  </si>
  <si>
    <t>　　法定福利費支出</t>
    <phoneticPr fontId="4"/>
  </si>
  <si>
    <t>　事業費支出</t>
    <phoneticPr fontId="4"/>
  </si>
  <si>
    <t>　　給食費支出</t>
    <phoneticPr fontId="4"/>
  </si>
  <si>
    <t>　　介護用品費支出</t>
    <phoneticPr fontId="4"/>
  </si>
  <si>
    <t>　　被服費支出</t>
    <phoneticPr fontId="4"/>
  </si>
  <si>
    <t>　　教養娯楽費支出</t>
    <phoneticPr fontId="4"/>
  </si>
  <si>
    <t>　　交際費支出</t>
    <rPh sb="2" eb="4">
      <t>コウサイ</t>
    </rPh>
    <phoneticPr fontId="4"/>
  </si>
  <si>
    <t>　　水道光熱費支出</t>
    <phoneticPr fontId="4"/>
  </si>
  <si>
    <t>　　消耗器具備品費支出</t>
    <phoneticPr fontId="4"/>
  </si>
  <si>
    <t>　　車輌費</t>
    <phoneticPr fontId="4"/>
  </si>
  <si>
    <t>　事務費支出</t>
    <phoneticPr fontId="4"/>
  </si>
  <si>
    <t>　　旅費交通費支出</t>
    <phoneticPr fontId="4"/>
  </si>
  <si>
    <t>　　研修研究費支出</t>
    <phoneticPr fontId="4"/>
  </si>
  <si>
    <t>　　事務消耗品費支出</t>
    <phoneticPr fontId="4"/>
  </si>
  <si>
    <t>　　印刷製本費支出</t>
    <rPh sb="7" eb="9">
      <t>シシュツ</t>
    </rPh>
    <phoneticPr fontId="4"/>
  </si>
  <si>
    <t>　　修繕費支出</t>
    <rPh sb="2" eb="4">
      <t>シュウゼン</t>
    </rPh>
    <rPh sb="5" eb="7">
      <t>シシュツ</t>
    </rPh>
    <phoneticPr fontId="4"/>
  </si>
  <si>
    <t>　　通信運搬費支出</t>
    <phoneticPr fontId="4"/>
  </si>
  <si>
    <t>　　会議費支出</t>
    <phoneticPr fontId="4"/>
  </si>
  <si>
    <t>　　広報費支出</t>
    <phoneticPr fontId="4"/>
  </si>
  <si>
    <t>　　業務委託費支出</t>
    <phoneticPr fontId="4"/>
  </si>
  <si>
    <t>　　手数料支出</t>
    <phoneticPr fontId="4"/>
  </si>
  <si>
    <t>　　保険料支出</t>
    <phoneticPr fontId="4"/>
  </si>
  <si>
    <t>　　土地・建物賃借料支出</t>
    <phoneticPr fontId="4"/>
  </si>
  <si>
    <t>　　租税公課支出</t>
    <phoneticPr fontId="4"/>
  </si>
  <si>
    <t>　　保守料支出</t>
    <phoneticPr fontId="4"/>
  </si>
  <si>
    <t>　　諸会費支出</t>
    <phoneticPr fontId="4"/>
  </si>
  <si>
    <t>　　雑支出</t>
    <phoneticPr fontId="4"/>
  </si>
  <si>
    <t>　支払利息支出</t>
    <phoneticPr fontId="4"/>
  </si>
  <si>
    <t>　　支払利息支出</t>
    <phoneticPr fontId="4"/>
  </si>
  <si>
    <t>　その他の支出</t>
    <rPh sb="3" eb="4">
      <t>タ</t>
    </rPh>
    <phoneticPr fontId="4"/>
  </si>
  <si>
    <t>　　雑支出</t>
    <rPh sb="2" eb="3">
      <t>ザツ</t>
    </rPh>
    <phoneticPr fontId="4"/>
  </si>
  <si>
    <t>事業活動支出計(2)</t>
  </si>
  <si>
    <t>事業活動資金収支差額(3)=(1)-(2)</t>
  </si>
  <si>
    <t>施設設備等による収支</t>
    <rPh sb="0" eb="2">
      <t>シセツ</t>
    </rPh>
    <rPh sb="2" eb="5">
      <t>セツビトウ</t>
    </rPh>
    <rPh sb="8" eb="10">
      <t>シュウシ</t>
    </rPh>
    <phoneticPr fontId="4"/>
  </si>
  <si>
    <t>収入</t>
    <rPh sb="0" eb="2">
      <t>シュウニュウ</t>
    </rPh>
    <phoneticPr fontId="4"/>
  </si>
  <si>
    <t>　施設整備等補助金収入</t>
    <phoneticPr fontId="4"/>
  </si>
  <si>
    <t>　　施設整備等補助金収入</t>
    <phoneticPr fontId="4"/>
  </si>
  <si>
    <t>施設整備等収入計(4)</t>
  </si>
  <si>
    <t>固定資産取得支出</t>
  </si>
  <si>
    <t>その他の設備投資等による支出</t>
    <rPh sb="2" eb="3">
      <t>タ</t>
    </rPh>
    <rPh sb="4" eb="6">
      <t>セツビ</t>
    </rPh>
    <rPh sb="6" eb="9">
      <t>トウシトウ</t>
    </rPh>
    <phoneticPr fontId="4"/>
  </si>
  <si>
    <t>　　長期未払金償還支出</t>
    <rPh sb="4" eb="6">
      <t>ミハラ</t>
    </rPh>
    <phoneticPr fontId="4"/>
  </si>
  <si>
    <t>施設整備等支出計(5)</t>
  </si>
  <si>
    <t>施設整備等資金収支差額(6)=(4)-(5)</t>
  </si>
  <si>
    <t>その他の活動による収支</t>
    <rPh sb="2" eb="3">
      <t>タ</t>
    </rPh>
    <rPh sb="4" eb="6">
      <t>カツドウ</t>
    </rPh>
    <rPh sb="9" eb="11">
      <t>シュウシ</t>
    </rPh>
    <phoneticPr fontId="4"/>
  </si>
  <si>
    <t>長期運営資金借入金収入</t>
  </si>
  <si>
    <t>　　長期運営資金借入金収入</t>
    <phoneticPr fontId="4"/>
  </si>
  <si>
    <t>その他の活動収入計(7)</t>
  </si>
  <si>
    <t>長期運営資金借入金元金償還支出</t>
  </si>
  <si>
    <t>　　長期運営資金借入金元金償還支出</t>
    <phoneticPr fontId="4"/>
  </si>
  <si>
    <t>その他の活動支出計(8)</t>
  </si>
  <si>
    <t>その他の活動資金収支差額(9)=(7)-(8)</t>
  </si>
  <si>
    <t>予備費支出(10)</t>
  </si>
  <si>
    <t>当期資金収支差額合計(11)=(3)+(6)+(9)-(10)</t>
  </si>
  <si>
    <t>前期末支払資金残高(12)</t>
  </si>
  <si>
    <t>当期末支払資金残高(11)+(12)</t>
  </si>
  <si>
    <t>資金収支計算書（寝屋長寿の里）</t>
    <rPh sb="0" eb="2">
      <t>シキン</t>
    </rPh>
    <rPh sb="2" eb="4">
      <t>シュウシ</t>
    </rPh>
    <rPh sb="4" eb="7">
      <t>ケイサンショ</t>
    </rPh>
    <rPh sb="8" eb="10">
      <t>ネヤ</t>
    </rPh>
    <rPh sb="10" eb="12">
      <t>チョウジュ</t>
    </rPh>
    <rPh sb="13" eb="14">
      <t>サト</t>
    </rPh>
    <phoneticPr fontId="4"/>
  </si>
  <si>
    <t>　居宅介護料収入（介護報酬収入）</t>
    <phoneticPr fontId="4"/>
  </si>
  <si>
    <t>　居宅介護料収入（利用者負担金収入）</t>
    <phoneticPr fontId="4"/>
  </si>
  <si>
    <t>　　介護負担金収入(公費)</t>
    <phoneticPr fontId="4"/>
  </si>
  <si>
    <t>資金収支計算書（本部）</t>
    <rPh sb="0" eb="2">
      <t>シキン</t>
    </rPh>
    <rPh sb="2" eb="4">
      <t>シュウシ</t>
    </rPh>
    <rPh sb="4" eb="7">
      <t>ケイサンショ</t>
    </rPh>
    <rPh sb="8" eb="10">
      <t>ホンブ</t>
    </rPh>
    <phoneticPr fontId="4"/>
  </si>
  <si>
    <t>事業活動計算書</t>
    <rPh sb="0" eb="2">
      <t>ジギョウ</t>
    </rPh>
    <rPh sb="2" eb="4">
      <t>カツドウ</t>
    </rPh>
    <rPh sb="4" eb="7">
      <t>ケイサンショ</t>
    </rPh>
    <phoneticPr fontId="4"/>
  </si>
  <si>
    <t>当年度決算</t>
    <rPh sb="0" eb="1">
      <t>トウ</t>
    </rPh>
    <rPh sb="1" eb="3">
      <t>ネンド</t>
    </rPh>
    <rPh sb="3" eb="5">
      <t>ケッサン</t>
    </rPh>
    <phoneticPr fontId="4"/>
  </si>
  <si>
    <t>前年度決算</t>
    <rPh sb="0" eb="3">
      <t>ゼンネンド</t>
    </rPh>
    <rPh sb="3" eb="5">
      <t>ケッサン</t>
    </rPh>
    <phoneticPr fontId="4"/>
  </si>
  <si>
    <t>増減</t>
    <rPh sb="0" eb="2">
      <t>ゾウゲン</t>
    </rPh>
    <phoneticPr fontId="4"/>
  </si>
  <si>
    <t>サービス活動増減の部</t>
    <rPh sb="4" eb="6">
      <t>カツドウ</t>
    </rPh>
    <rPh sb="6" eb="8">
      <t>ゾウゲン</t>
    </rPh>
    <rPh sb="9" eb="10">
      <t>ブ</t>
    </rPh>
    <phoneticPr fontId="4"/>
  </si>
  <si>
    <t>収益</t>
    <rPh sb="0" eb="2">
      <t>シュウエキ</t>
    </rPh>
    <phoneticPr fontId="4"/>
  </si>
  <si>
    <t>介護保険事業収益</t>
    <rPh sb="6" eb="8">
      <t>シュウエキ</t>
    </rPh>
    <phoneticPr fontId="4"/>
  </si>
  <si>
    <t>　居宅介護料収益（介護報酬収益）</t>
    <rPh sb="6" eb="8">
      <t>シュウエキ</t>
    </rPh>
    <rPh sb="13" eb="15">
      <t>シュウエキ</t>
    </rPh>
    <phoneticPr fontId="4"/>
  </si>
  <si>
    <t>　　介護報酬収益</t>
    <rPh sb="6" eb="8">
      <t>シュウエキ</t>
    </rPh>
    <phoneticPr fontId="4"/>
  </si>
  <si>
    <t>　居宅介護料収益（利用者負担金収益）</t>
    <rPh sb="6" eb="8">
      <t>シュウエキ</t>
    </rPh>
    <rPh sb="15" eb="17">
      <t>シュウエキ</t>
    </rPh>
    <phoneticPr fontId="4"/>
  </si>
  <si>
    <t>　　介護負担金収益(公費)</t>
    <rPh sb="7" eb="9">
      <t>シュウエキ</t>
    </rPh>
    <phoneticPr fontId="4"/>
  </si>
  <si>
    <t>　　介護負担金収益(一般)</t>
    <rPh sb="7" eb="9">
      <t>シュウエキ</t>
    </rPh>
    <phoneticPr fontId="4"/>
  </si>
  <si>
    <t>　地域密着型介護料収益（介護報酬収益）</t>
    <rPh sb="1" eb="3">
      <t>チイキ</t>
    </rPh>
    <rPh sb="3" eb="6">
      <t>ミッチャクガタ</t>
    </rPh>
    <rPh sb="6" eb="9">
      <t>カイゴリョウ</t>
    </rPh>
    <rPh sb="9" eb="11">
      <t>シュウエキ</t>
    </rPh>
    <rPh sb="12" eb="14">
      <t>カイゴ</t>
    </rPh>
    <rPh sb="14" eb="16">
      <t>ホウシュウ</t>
    </rPh>
    <rPh sb="16" eb="18">
      <t>シュウエキ</t>
    </rPh>
    <phoneticPr fontId="4"/>
  </si>
  <si>
    <t>　居宅介護支援介護料収益</t>
    <rPh sb="3" eb="5">
      <t>カイゴ</t>
    </rPh>
    <rPh sb="5" eb="7">
      <t>シエン</t>
    </rPh>
    <rPh sb="10" eb="12">
      <t>シュウエキ</t>
    </rPh>
    <phoneticPr fontId="4"/>
  </si>
  <si>
    <t>　　居宅介護支援介護料収益</t>
    <rPh sb="2" eb="4">
      <t>キョタク</t>
    </rPh>
    <rPh sb="4" eb="6">
      <t>カイゴ</t>
    </rPh>
    <rPh sb="6" eb="8">
      <t>シエン</t>
    </rPh>
    <rPh sb="10" eb="11">
      <t>リョウ</t>
    </rPh>
    <rPh sb="11" eb="13">
      <t>シュウエキ</t>
    </rPh>
    <phoneticPr fontId="4"/>
  </si>
  <si>
    <t>　利用者等利用料収益</t>
    <rPh sb="8" eb="10">
      <t>シュウエキ</t>
    </rPh>
    <phoneticPr fontId="4"/>
  </si>
  <si>
    <t>　　食費収益(一般)</t>
    <rPh sb="5" eb="6">
      <t>エキ</t>
    </rPh>
    <phoneticPr fontId="4"/>
  </si>
  <si>
    <t>　　居住費収益(一般)</t>
    <rPh sb="6" eb="7">
      <t>エキ</t>
    </rPh>
    <phoneticPr fontId="4"/>
  </si>
  <si>
    <t>　　その他の利用料収益</t>
    <rPh sb="10" eb="11">
      <t>エキ</t>
    </rPh>
    <phoneticPr fontId="4"/>
  </si>
  <si>
    <t>　その他の収益</t>
    <rPh sb="3" eb="4">
      <t>タ</t>
    </rPh>
    <rPh sb="5" eb="7">
      <t>シュウエキ</t>
    </rPh>
    <phoneticPr fontId="4"/>
  </si>
  <si>
    <t>　　補助金事業収益</t>
    <rPh sb="8" eb="9">
      <t>エキ</t>
    </rPh>
    <phoneticPr fontId="4"/>
  </si>
  <si>
    <t>　　雑収益</t>
    <rPh sb="2" eb="5">
      <t>ザツシュウエキ</t>
    </rPh>
    <phoneticPr fontId="4"/>
  </si>
  <si>
    <t>経常経費寄附金収益</t>
    <rPh sb="8" eb="9">
      <t>エキ</t>
    </rPh>
    <phoneticPr fontId="4"/>
  </si>
  <si>
    <t>　　経常経費寄附金収益</t>
    <rPh sb="10" eb="11">
      <t>エキ</t>
    </rPh>
    <phoneticPr fontId="4"/>
  </si>
  <si>
    <t>サービス活動収益計(1)</t>
    <rPh sb="4" eb="6">
      <t>カツドウ</t>
    </rPh>
    <rPh sb="6" eb="8">
      <t>シュウエキ</t>
    </rPh>
    <phoneticPr fontId="4"/>
  </si>
  <si>
    <t>費用</t>
    <rPh sb="0" eb="2">
      <t>ヒヨウ</t>
    </rPh>
    <phoneticPr fontId="4"/>
  </si>
  <si>
    <t>　人件費</t>
    <phoneticPr fontId="4"/>
  </si>
  <si>
    <t>　　役員報酬</t>
    <phoneticPr fontId="4"/>
  </si>
  <si>
    <t>　　職員給料</t>
    <phoneticPr fontId="4"/>
  </si>
  <si>
    <t>　　職員賞与</t>
    <phoneticPr fontId="4"/>
  </si>
  <si>
    <t>　　法定福利費</t>
    <phoneticPr fontId="4"/>
  </si>
  <si>
    <t>　事業費</t>
    <phoneticPr fontId="4"/>
  </si>
  <si>
    <t>　　給食費</t>
    <phoneticPr fontId="4"/>
  </si>
  <si>
    <t>　　介護用品費</t>
    <phoneticPr fontId="4"/>
  </si>
  <si>
    <t>　　保健衛生費</t>
    <phoneticPr fontId="4"/>
  </si>
  <si>
    <t>　　被服費</t>
    <phoneticPr fontId="4"/>
  </si>
  <si>
    <t>　　教養娯楽費</t>
    <phoneticPr fontId="4"/>
  </si>
  <si>
    <t>　　日用品費</t>
    <phoneticPr fontId="4"/>
  </si>
  <si>
    <t>　　交際費</t>
    <rPh sb="2" eb="5">
      <t>コウサイヒ</t>
    </rPh>
    <phoneticPr fontId="4"/>
  </si>
  <si>
    <t>　　水道光熱費</t>
    <phoneticPr fontId="4"/>
  </si>
  <si>
    <t>　　消耗器具備品費</t>
    <phoneticPr fontId="4"/>
  </si>
  <si>
    <t>　　葬祭費</t>
    <phoneticPr fontId="4"/>
  </si>
  <si>
    <t>　　車輌費</t>
    <phoneticPr fontId="4"/>
  </si>
  <si>
    <t>　　雑費</t>
    <phoneticPr fontId="4"/>
  </si>
  <si>
    <t>　事務費</t>
    <phoneticPr fontId="4"/>
  </si>
  <si>
    <t>　　福利厚生費</t>
    <phoneticPr fontId="4"/>
  </si>
  <si>
    <t>　　旅費交通費</t>
    <phoneticPr fontId="4"/>
  </si>
  <si>
    <t>　　研修研究費</t>
    <phoneticPr fontId="4"/>
  </si>
  <si>
    <t>　　事務消耗品費</t>
    <phoneticPr fontId="4"/>
  </si>
  <si>
    <t>　　印刷製本費</t>
    <phoneticPr fontId="4"/>
  </si>
  <si>
    <t>　　修繕費</t>
    <rPh sb="2" eb="5">
      <t>シュウゼンヒ</t>
    </rPh>
    <phoneticPr fontId="4"/>
  </si>
  <si>
    <t>　　通信運搬費</t>
    <phoneticPr fontId="4"/>
  </si>
  <si>
    <t>　　会議費</t>
    <phoneticPr fontId="4"/>
  </si>
  <si>
    <t>　　広報費</t>
    <phoneticPr fontId="4"/>
  </si>
  <si>
    <t>　　業務委託費</t>
    <phoneticPr fontId="4"/>
  </si>
  <si>
    <t>　　手数料</t>
    <phoneticPr fontId="4"/>
  </si>
  <si>
    <t>　　保険料</t>
    <phoneticPr fontId="4"/>
  </si>
  <si>
    <t>　　土地・建物賃借料</t>
    <phoneticPr fontId="4"/>
  </si>
  <si>
    <t>　　租税公課</t>
    <phoneticPr fontId="4"/>
  </si>
  <si>
    <t>　　保守料</t>
    <phoneticPr fontId="4"/>
  </si>
  <si>
    <t>　　諸会費</t>
    <phoneticPr fontId="4"/>
  </si>
  <si>
    <t>　　雑費</t>
    <rPh sb="2" eb="4">
      <t>ザッピ</t>
    </rPh>
    <phoneticPr fontId="4"/>
  </si>
  <si>
    <t>　減価償却費</t>
    <rPh sb="1" eb="3">
      <t>ゲンカ</t>
    </rPh>
    <rPh sb="3" eb="5">
      <t>ショウキャク</t>
    </rPh>
    <rPh sb="5" eb="6">
      <t>ヒ</t>
    </rPh>
    <phoneticPr fontId="4"/>
  </si>
  <si>
    <t>　国庫補助金等特別積立金取崩額</t>
    <rPh sb="1" eb="3">
      <t>コッコ</t>
    </rPh>
    <rPh sb="3" eb="6">
      <t>ホジョキン</t>
    </rPh>
    <rPh sb="6" eb="7">
      <t>トウ</t>
    </rPh>
    <rPh sb="7" eb="9">
      <t>トクベツ</t>
    </rPh>
    <rPh sb="9" eb="11">
      <t>ツミタテ</t>
    </rPh>
    <rPh sb="11" eb="12">
      <t>キン</t>
    </rPh>
    <rPh sb="12" eb="14">
      <t>トリクズ</t>
    </rPh>
    <rPh sb="14" eb="15">
      <t>ガク</t>
    </rPh>
    <phoneticPr fontId="4"/>
  </si>
  <si>
    <t>　　国庫補助金等特別積立金取崩額</t>
    <rPh sb="2" eb="4">
      <t>コッコ</t>
    </rPh>
    <rPh sb="4" eb="7">
      <t>ホジョキン</t>
    </rPh>
    <rPh sb="7" eb="8">
      <t>トウ</t>
    </rPh>
    <rPh sb="8" eb="10">
      <t>トクベツ</t>
    </rPh>
    <rPh sb="10" eb="12">
      <t>ツミタテ</t>
    </rPh>
    <rPh sb="12" eb="13">
      <t>キン</t>
    </rPh>
    <rPh sb="13" eb="15">
      <t>トリクズ</t>
    </rPh>
    <rPh sb="15" eb="16">
      <t>ガク</t>
    </rPh>
    <phoneticPr fontId="4"/>
  </si>
  <si>
    <t>サービス活動費用計(2)</t>
    <rPh sb="4" eb="6">
      <t>カツドウ</t>
    </rPh>
    <rPh sb="6" eb="8">
      <t>ヒヨウ</t>
    </rPh>
    <rPh sb="8" eb="9">
      <t>ケイ</t>
    </rPh>
    <phoneticPr fontId="4"/>
  </si>
  <si>
    <t>サービス活動増減差額(3)=(1)-(2)</t>
    <rPh sb="4" eb="6">
      <t>カツドウ</t>
    </rPh>
    <rPh sb="6" eb="8">
      <t>ゾウゲン</t>
    </rPh>
    <phoneticPr fontId="4"/>
  </si>
  <si>
    <t>サービス活動外増減の部</t>
    <rPh sb="4" eb="6">
      <t>カツドウ</t>
    </rPh>
    <rPh sb="6" eb="7">
      <t>ガイ</t>
    </rPh>
    <rPh sb="7" eb="9">
      <t>ゾウゲン</t>
    </rPh>
    <rPh sb="10" eb="11">
      <t>ブ</t>
    </rPh>
    <phoneticPr fontId="4"/>
  </si>
  <si>
    <t>サービス活動外収益(4)</t>
    <rPh sb="4" eb="6">
      <t>カツドウ</t>
    </rPh>
    <rPh sb="6" eb="7">
      <t>ガイ</t>
    </rPh>
    <rPh sb="7" eb="9">
      <t>シュウエキ</t>
    </rPh>
    <phoneticPr fontId="4"/>
  </si>
  <si>
    <t>支払利息</t>
    <rPh sb="0" eb="2">
      <t>シハライ</t>
    </rPh>
    <rPh sb="2" eb="4">
      <t>リソク</t>
    </rPh>
    <phoneticPr fontId="4"/>
  </si>
  <si>
    <t>　支払利息</t>
    <rPh sb="1" eb="3">
      <t>シハライ</t>
    </rPh>
    <rPh sb="3" eb="5">
      <t>リソク</t>
    </rPh>
    <phoneticPr fontId="4"/>
  </si>
  <si>
    <t>雑損失</t>
    <rPh sb="0" eb="1">
      <t>ザツ</t>
    </rPh>
    <rPh sb="1" eb="3">
      <t>ソンシツ</t>
    </rPh>
    <phoneticPr fontId="4"/>
  </si>
  <si>
    <t>サービス活動外費用計(5)</t>
    <rPh sb="4" eb="6">
      <t>カツドウ</t>
    </rPh>
    <rPh sb="6" eb="7">
      <t>ガイ</t>
    </rPh>
    <rPh sb="7" eb="9">
      <t>ヒヨウ</t>
    </rPh>
    <rPh sb="9" eb="10">
      <t>ケイ</t>
    </rPh>
    <phoneticPr fontId="4"/>
  </si>
  <si>
    <t>サービス活動外増減差額(6)=(4)-(5)</t>
    <rPh sb="4" eb="6">
      <t>カツドウ</t>
    </rPh>
    <rPh sb="6" eb="7">
      <t>ガイ</t>
    </rPh>
    <rPh sb="7" eb="9">
      <t>ゾウゲン</t>
    </rPh>
    <phoneticPr fontId="4"/>
  </si>
  <si>
    <t>経常増減差額(7)=(3)+(6)</t>
    <rPh sb="0" eb="2">
      <t>ケイジョウ</t>
    </rPh>
    <rPh sb="2" eb="4">
      <t>ゾウゲン</t>
    </rPh>
    <rPh sb="4" eb="6">
      <t>サガク</t>
    </rPh>
    <phoneticPr fontId="4"/>
  </si>
  <si>
    <t>特別増減の部</t>
    <rPh sb="0" eb="2">
      <t>トクベツ</t>
    </rPh>
    <rPh sb="2" eb="4">
      <t>ゾウゲン</t>
    </rPh>
    <rPh sb="5" eb="6">
      <t>ブ</t>
    </rPh>
    <phoneticPr fontId="4"/>
  </si>
  <si>
    <t xml:space="preserve">  施設整備等寄付金収入</t>
    <rPh sb="2" eb="4">
      <t>シセツ</t>
    </rPh>
    <rPh sb="4" eb="7">
      <t>セイビトウ</t>
    </rPh>
    <rPh sb="7" eb="10">
      <t>キフキン</t>
    </rPh>
    <rPh sb="10" eb="12">
      <t>シュウニュウ</t>
    </rPh>
    <phoneticPr fontId="4"/>
  </si>
  <si>
    <t xml:space="preserve">    施設整備等寄付金収入</t>
    <rPh sb="4" eb="6">
      <t>シセツ</t>
    </rPh>
    <rPh sb="6" eb="9">
      <t>セイビトウ</t>
    </rPh>
    <rPh sb="9" eb="12">
      <t>キフキン</t>
    </rPh>
    <rPh sb="12" eb="14">
      <t>シュウニュウ</t>
    </rPh>
    <phoneticPr fontId="4"/>
  </si>
  <si>
    <t>特別収益計(8)</t>
    <rPh sb="0" eb="2">
      <t>トクベツ</t>
    </rPh>
    <rPh sb="2" eb="4">
      <t>シュウエキ</t>
    </rPh>
    <rPh sb="4" eb="5">
      <t>ケイ</t>
    </rPh>
    <phoneticPr fontId="4"/>
  </si>
  <si>
    <t>　基本金組入額</t>
    <rPh sb="1" eb="3">
      <t>キホン</t>
    </rPh>
    <rPh sb="3" eb="4">
      <t>キン</t>
    </rPh>
    <rPh sb="4" eb="6">
      <t>クミイ</t>
    </rPh>
    <rPh sb="6" eb="7">
      <t>ガク</t>
    </rPh>
    <phoneticPr fontId="4"/>
  </si>
  <si>
    <t>　　基本金組入額</t>
    <rPh sb="2" eb="4">
      <t>キホン</t>
    </rPh>
    <rPh sb="4" eb="5">
      <t>キン</t>
    </rPh>
    <rPh sb="5" eb="7">
      <t>クミイ</t>
    </rPh>
    <rPh sb="7" eb="8">
      <t>ガク</t>
    </rPh>
    <phoneticPr fontId="4"/>
  </si>
  <si>
    <t>　国庫補助金等特別積立金積立額</t>
    <rPh sb="1" eb="3">
      <t>コッコ</t>
    </rPh>
    <rPh sb="3" eb="6">
      <t>ホジョキン</t>
    </rPh>
    <rPh sb="6" eb="7">
      <t>トウ</t>
    </rPh>
    <rPh sb="7" eb="9">
      <t>トクベツ</t>
    </rPh>
    <rPh sb="9" eb="11">
      <t>ツミタテ</t>
    </rPh>
    <rPh sb="11" eb="12">
      <t>キン</t>
    </rPh>
    <rPh sb="12" eb="14">
      <t>ツミタテ</t>
    </rPh>
    <rPh sb="14" eb="15">
      <t>ガク</t>
    </rPh>
    <phoneticPr fontId="4"/>
  </si>
  <si>
    <t>　　国庫補助金等特別積立金積立額</t>
    <rPh sb="2" eb="4">
      <t>コッコ</t>
    </rPh>
    <rPh sb="4" eb="7">
      <t>ホジョキン</t>
    </rPh>
    <rPh sb="7" eb="8">
      <t>トウ</t>
    </rPh>
    <rPh sb="8" eb="10">
      <t>トクベツ</t>
    </rPh>
    <rPh sb="10" eb="12">
      <t>ツミタテ</t>
    </rPh>
    <rPh sb="12" eb="13">
      <t>キン</t>
    </rPh>
    <rPh sb="13" eb="15">
      <t>ツミタテ</t>
    </rPh>
    <rPh sb="15" eb="16">
      <t>ガク</t>
    </rPh>
    <phoneticPr fontId="4"/>
  </si>
  <si>
    <t>特別費用計(9)</t>
    <rPh sb="0" eb="2">
      <t>トクベツ</t>
    </rPh>
    <rPh sb="2" eb="4">
      <t>ヒヨウ</t>
    </rPh>
    <rPh sb="4" eb="5">
      <t>ケイ</t>
    </rPh>
    <phoneticPr fontId="4"/>
  </si>
  <si>
    <t>特別増減差額(10)=(8)-(9)</t>
    <rPh sb="0" eb="2">
      <t>トクベツ</t>
    </rPh>
    <rPh sb="2" eb="4">
      <t>ゾウゲン</t>
    </rPh>
    <rPh sb="4" eb="6">
      <t>サガク</t>
    </rPh>
    <phoneticPr fontId="4"/>
  </si>
  <si>
    <t>繰越活動増減差額の部</t>
    <rPh sb="0" eb="2">
      <t>クリコシ</t>
    </rPh>
    <rPh sb="2" eb="4">
      <t>カツドウ</t>
    </rPh>
    <rPh sb="4" eb="6">
      <t>ゾウゲン</t>
    </rPh>
    <rPh sb="6" eb="8">
      <t>サガク</t>
    </rPh>
    <rPh sb="9" eb="10">
      <t>ブ</t>
    </rPh>
    <phoneticPr fontId="4"/>
  </si>
  <si>
    <t>当期活動増減差額(11)=(7)+(10)</t>
  </si>
  <si>
    <t>前期繰越活動増減差額(12)</t>
  </si>
  <si>
    <t>当期末繰越活動増減差額(13)=(11)+(12)</t>
  </si>
  <si>
    <t>基本金取崩額(14)</t>
  </si>
  <si>
    <t>その他の積立金取崩額(15)</t>
  </si>
  <si>
    <t>その他の積立金積立額(16)</t>
  </si>
  <si>
    <t>次期繰越活動増減差額(17)=(13)+(14)+(15)-(16)</t>
  </si>
  <si>
    <t>事業活動計算書（寝屋長寿の里）</t>
    <rPh sb="0" eb="2">
      <t>ジギョウ</t>
    </rPh>
    <rPh sb="2" eb="4">
      <t>カツドウ</t>
    </rPh>
    <rPh sb="4" eb="7">
      <t>ケイサンショ</t>
    </rPh>
    <rPh sb="8" eb="10">
      <t>ネヤ</t>
    </rPh>
    <rPh sb="10" eb="12">
      <t>チョウジュ</t>
    </rPh>
    <rPh sb="13" eb="14">
      <t>サト</t>
    </rPh>
    <phoneticPr fontId="4"/>
  </si>
  <si>
    <t>受取利息配当金収入</t>
    <phoneticPr fontId="4"/>
  </si>
  <si>
    <t>　　受取利息配当金収入</t>
    <phoneticPr fontId="4"/>
  </si>
  <si>
    <t>事業活動計算書（本部）</t>
    <rPh sb="0" eb="2">
      <t>ジギョウ</t>
    </rPh>
    <rPh sb="2" eb="4">
      <t>カツドウ</t>
    </rPh>
    <rPh sb="4" eb="7">
      <t>ケイサンショ</t>
    </rPh>
    <rPh sb="8" eb="10">
      <t>ホンブ</t>
    </rPh>
    <phoneticPr fontId="4"/>
  </si>
  <si>
    <t>　施設整備等補助金収益</t>
    <rPh sb="1" eb="3">
      <t>シセツ</t>
    </rPh>
    <rPh sb="3" eb="5">
      <t>セイビ</t>
    </rPh>
    <rPh sb="5" eb="6">
      <t>トウ</t>
    </rPh>
    <rPh sb="6" eb="9">
      <t>ホジョキン</t>
    </rPh>
    <rPh sb="9" eb="11">
      <t>シュウエキ</t>
    </rPh>
    <phoneticPr fontId="4"/>
  </si>
  <si>
    <t>　　施設整備等補助金収益</t>
    <rPh sb="2" eb="4">
      <t>シセツ</t>
    </rPh>
    <rPh sb="4" eb="6">
      <t>セイビ</t>
    </rPh>
    <rPh sb="6" eb="7">
      <t>トウ</t>
    </rPh>
    <rPh sb="7" eb="10">
      <t>ホジョキン</t>
    </rPh>
    <rPh sb="10" eb="12">
      <t>シュウエキ</t>
    </rPh>
    <phoneticPr fontId="4"/>
  </si>
  <si>
    <t xml:space="preserve">負債及び純資産の部合計              </t>
  </si>
  <si>
    <t xml:space="preserve">資産の部合計                        </t>
  </si>
  <si>
    <t xml:space="preserve">純資産の部合計                      </t>
  </si>
  <si>
    <t xml:space="preserve">  （うち当期活動増減差額）            </t>
    <phoneticPr fontId="4"/>
  </si>
  <si>
    <t xml:space="preserve">  次期繰越活動増減差額                </t>
    <phoneticPr fontId="4"/>
  </si>
  <si>
    <t xml:space="preserve">  長期前払費用                        </t>
    <phoneticPr fontId="4"/>
  </si>
  <si>
    <t xml:space="preserve">次期繰越活動増減差額                </t>
  </si>
  <si>
    <t xml:space="preserve">  ソフトウェア                        </t>
    <phoneticPr fontId="4"/>
  </si>
  <si>
    <t xml:space="preserve">  国庫補助金等特別積立金              </t>
    <phoneticPr fontId="4"/>
  </si>
  <si>
    <t xml:space="preserve">  器具及び備品                        </t>
    <phoneticPr fontId="4"/>
  </si>
  <si>
    <t xml:space="preserve">国庫補助金等特別積立金              </t>
  </si>
  <si>
    <t xml:space="preserve">  車輌運搬具                          </t>
    <phoneticPr fontId="4"/>
  </si>
  <si>
    <t xml:space="preserve">  基本金                              </t>
    <phoneticPr fontId="4"/>
  </si>
  <si>
    <t xml:space="preserve">その他の固定資産                    </t>
  </si>
  <si>
    <t xml:space="preserve">基本金                              </t>
  </si>
  <si>
    <t xml:space="preserve">  建物                                </t>
    <phoneticPr fontId="4"/>
  </si>
  <si>
    <t xml:space="preserve">　　　　　　　　純資産の部                      </t>
    <rPh sb="8" eb="11">
      <t>ジュンシサン</t>
    </rPh>
    <phoneticPr fontId="4"/>
  </si>
  <si>
    <t xml:space="preserve">基本財産                            </t>
  </si>
  <si>
    <t xml:space="preserve">負債の部合計                        </t>
  </si>
  <si>
    <t xml:space="preserve">固定資産                            </t>
  </si>
  <si>
    <t xml:space="preserve">  長期未払金               </t>
    <rPh sb="4" eb="6">
      <t>ミハラ</t>
    </rPh>
    <rPh sb="6" eb="7">
      <t>キン</t>
    </rPh>
    <phoneticPr fontId="4"/>
  </si>
  <si>
    <t xml:space="preserve">  長期運営資金借入金                  </t>
    <phoneticPr fontId="4"/>
  </si>
  <si>
    <t xml:space="preserve">  設備資金借入金                      </t>
    <phoneticPr fontId="4"/>
  </si>
  <si>
    <t xml:space="preserve">固定負債                            </t>
  </si>
  <si>
    <t xml:space="preserve">  仮払金                            </t>
    <rPh sb="2" eb="4">
      <t>カリバライ</t>
    </rPh>
    <rPh sb="4" eb="5">
      <t>キン</t>
    </rPh>
    <phoneticPr fontId="4"/>
  </si>
  <si>
    <t xml:space="preserve">  職員預り金                          </t>
    <phoneticPr fontId="4"/>
  </si>
  <si>
    <t xml:space="preserve">  前払費用                            </t>
    <phoneticPr fontId="4"/>
  </si>
  <si>
    <t xml:space="preserve">  預り金                              </t>
    <phoneticPr fontId="4"/>
  </si>
  <si>
    <t xml:space="preserve">  立替金                              </t>
    <phoneticPr fontId="4"/>
  </si>
  <si>
    <t xml:space="preserve">   1年以内返済長期未払金</t>
    <rPh sb="4294967282" eb="4294967283">
      <t>ネン</t>
    </rPh>
    <rPh sb="4294967283" eb="4294967285">
      <t>イナイ</t>
    </rPh>
    <rPh sb="4294967285" eb="4294967287">
      <t>ヘンサイ</t>
    </rPh>
    <rPh sb="9" eb="11">
      <t>チョウキ</t>
    </rPh>
    <rPh sb="11" eb="13">
      <t>ミハラ</t>
    </rPh>
    <rPh sb="13" eb="14">
      <t>キン</t>
    </rPh>
    <phoneticPr fontId="4"/>
  </si>
  <si>
    <t xml:space="preserve">  未収金                          </t>
    <phoneticPr fontId="4"/>
  </si>
  <si>
    <t xml:space="preserve">   １年以内返済運営資金借入金                  </t>
    <rPh sb="4" eb="5">
      <t>ネン</t>
    </rPh>
    <rPh sb="5" eb="7">
      <t>イナイ</t>
    </rPh>
    <rPh sb="7" eb="9">
      <t>ヘンサイ</t>
    </rPh>
    <phoneticPr fontId="4"/>
  </si>
  <si>
    <t xml:space="preserve">  事業未収金                          </t>
    <phoneticPr fontId="4"/>
  </si>
  <si>
    <t xml:space="preserve">   １年以内返済設備資金借入金                  </t>
    <rPh sb="4" eb="5">
      <t>ネン</t>
    </rPh>
    <rPh sb="5" eb="7">
      <t>イナイ</t>
    </rPh>
    <rPh sb="7" eb="9">
      <t>ヘンサイ</t>
    </rPh>
    <rPh sb="9" eb="11">
      <t>セツビ</t>
    </rPh>
    <rPh sb="11" eb="13">
      <t>シキン</t>
    </rPh>
    <phoneticPr fontId="4"/>
  </si>
  <si>
    <t xml:space="preserve">  定期預金                            </t>
    <phoneticPr fontId="4"/>
  </si>
  <si>
    <t xml:space="preserve">  その他の未払金                          </t>
    <rPh sb="4" eb="5">
      <t>タ</t>
    </rPh>
    <phoneticPr fontId="4"/>
  </si>
  <si>
    <t xml:space="preserve">  普通預金                            </t>
    <phoneticPr fontId="4"/>
  </si>
  <si>
    <t xml:space="preserve">  事業未払金                          </t>
    <phoneticPr fontId="4"/>
  </si>
  <si>
    <t xml:space="preserve">  現金                                </t>
    <phoneticPr fontId="4"/>
  </si>
  <si>
    <t xml:space="preserve">流動負債                            </t>
  </si>
  <si>
    <t xml:space="preserve">流動資産                            </t>
  </si>
  <si>
    <t>増    減</t>
  </si>
  <si>
    <t>前年度末</t>
  </si>
  <si>
    <t>当年度末</t>
  </si>
  <si>
    <t xml:space="preserve">　　　　　　負債の部                        </t>
    <phoneticPr fontId="4"/>
  </si>
  <si>
    <t>資産の部</t>
    <rPh sb="0" eb="2">
      <t>シサン</t>
    </rPh>
    <rPh sb="3" eb="4">
      <t>ブ</t>
    </rPh>
    <phoneticPr fontId="4"/>
  </si>
  <si>
    <t>(単位：円)</t>
    <rPh sb="1" eb="3">
      <t>タンイ</t>
    </rPh>
    <rPh sb="4" eb="5">
      <t>エン</t>
    </rPh>
    <phoneticPr fontId="4"/>
  </si>
  <si>
    <t>貸借対照表（寝屋長寿の里）</t>
    <rPh sb="0" eb="2">
      <t>タイシャク</t>
    </rPh>
    <rPh sb="2" eb="5">
      <t>タイショウヒョウ</t>
    </rPh>
    <rPh sb="6" eb="8">
      <t>ネヤ</t>
    </rPh>
    <rPh sb="8" eb="10">
      <t>チョウジュ</t>
    </rPh>
    <rPh sb="11" eb="12">
      <t>サト</t>
    </rPh>
    <phoneticPr fontId="4"/>
  </si>
  <si>
    <t>貸借対照表（本部）</t>
    <rPh sb="0" eb="2">
      <t>タイシャク</t>
    </rPh>
    <rPh sb="2" eb="5">
      <t>タイショウヒョウ</t>
    </rPh>
    <rPh sb="6" eb="8">
      <t>ホンブ</t>
    </rPh>
    <phoneticPr fontId="4"/>
  </si>
  <si>
    <t>平成28年3月31日現在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4"/>
  </si>
  <si>
    <t>貸借対照表</t>
    <rPh sb="0" eb="2">
      <t>タイシャク</t>
    </rPh>
    <rPh sb="2" eb="5">
      <t>タイショウヒョウ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</si>
</sst>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m&quot;月&quot;d&quot;日&quot;;@"/>
  </numFmts>
  <fonts count="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132">
    <xf numFmtId="0" fontId="0" fillId="0" borderId="0" xfId="0">
      <alignment vertical="center"/>
    </xf>
    <xf numFmtId="38" fontId="1" fillId="0" borderId="0" xfId="1"/>
    <xf numFmtId="38" fontId="0" fillId="0" borderId="0" xfId="1" applyFont="1" applyAlignment="1">
      <alignment horizontal="left"/>
    </xf>
    <xf numFmtId="38" fontId="1" fillId="0" borderId="1" xfId="1" applyFont="1" applyBorder="1" applyAlignment="1"/>
    <xf numFmtId="38" fontId="0" fillId="0" borderId="1" xfId="1" applyFont="1" applyBorder="1" applyAlignment="1"/>
    <xf numFmtId="38" fontId="1" fillId="0" borderId="1" xfId="1" applyBorder="1" applyAlignment="1"/>
    <xf numFmtId="38" fontId="1" fillId="0" borderId="0" xfId="1" applyBorder="1" applyAlignment="1"/>
    <xf numFmtId="58" fontId="5" fillId="0" borderId="0" xfId="1" applyNumberFormat="1" applyFont="1"/>
    <xf numFmtId="38" fontId="1" fillId="0" borderId="2" xfId="1" applyBorder="1" applyAlignment="1">
      <alignment horizontal="distributed"/>
    </xf>
    <xf numFmtId="38" fontId="0" fillId="0" borderId="3" xfId="1" applyFont="1" applyBorder="1" applyAlignment="1">
      <alignment horizontal="distributed"/>
    </xf>
    <xf numFmtId="176" fontId="1" fillId="0" borderId="4" xfId="1" applyNumberFormat="1" applyBorder="1" applyAlignment="1">
      <alignment horizontal="right"/>
    </xf>
    <xf numFmtId="38" fontId="1" fillId="0" borderId="4" xfId="1" applyBorder="1" applyAlignment="1">
      <alignment horizontal="centerContinuous"/>
    </xf>
    <xf numFmtId="38" fontId="1" fillId="0" borderId="4" xfId="1" applyBorder="1" applyAlignment="1">
      <alignment horizontal="distributed"/>
    </xf>
    <xf numFmtId="38" fontId="0" fillId="0" borderId="5" xfId="1" applyFont="1" applyBorder="1" applyAlignment="1">
      <alignment horizontal="distributed"/>
    </xf>
    <xf numFmtId="38" fontId="0" fillId="0" borderId="6" xfId="1" applyFont="1" applyBorder="1" applyAlignment="1">
      <alignment horizontal="distributed"/>
    </xf>
    <xf numFmtId="38" fontId="0" fillId="0" borderId="7" xfId="1" applyFont="1" applyBorder="1" applyAlignment="1">
      <alignment horizontal="distributed"/>
    </xf>
    <xf numFmtId="38" fontId="0" fillId="0" borderId="8" xfId="1" applyFont="1" applyBorder="1" applyAlignment="1">
      <alignment horizontal="distributed"/>
    </xf>
    <xf numFmtId="176" fontId="1" fillId="0" borderId="9" xfId="1" applyNumberFormat="1" applyFont="1" applyBorder="1" applyAlignment="1">
      <alignment horizontal="right"/>
    </xf>
    <xf numFmtId="38" fontId="0" fillId="0" borderId="9" xfId="1" applyFont="1" applyBorder="1" applyAlignment="1">
      <alignment horizontal="left"/>
    </xf>
    <xf numFmtId="38" fontId="1" fillId="0" borderId="9" xfId="1" applyBorder="1"/>
    <xf numFmtId="38" fontId="1" fillId="0" borderId="10" xfId="1" applyBorder="1"/>
    <xf numFmtId="38" fontId="1" fillId="0" borderId="11" xfId="1" applyBorder="1"/>
    <xf numFmtId="176" fontId="0" fillId="0" borderId="9" xfId="1" applyNumberFormat="1" applyFont="1" applyBorder="1" applyAlignment="1">
      <alignment horizontal="right"/>
    </xf>
    <xf numFmtId="38" fontId="0" fillId="0" borderId="9" xfId="1" applyFont="1" applyFill="1" applyBorder="1" applyAlignment="1">
      <alignment horizontal="left"/>
    </xf>
    <xf numFmtId="38" fontId="1" fillId="0" borderId="9" xfId="1" applyFill="1" applyBorder="1"/>
    <xf numFmtId="38" fontId="1" fillId="0" borderId="10" xfId="1" applyFill="1" applyBorder="1"/>
    <xf numFmtId="38" fontId="1" fillId="0" borderId="11" xfId="1" applyFill="1" applyBorder="1"/>
    <xf numFmtId="38" fontId="0" fillId="0" borderId="12" xfId="1" applyFont="1" applyBorder="1" applyAlignment="1">
      <alignment horizontal="distributed"/>
    </xf>
    <xf numFmtId="38" fontId="0" fillId="0" borderId="13" xfId="1" applyFont="1" applyBorder="1" applyAlignment="1">
      <alignment horizontal="distributed"/>
    </xf>
    <xf numFmtId="176" fontId="1" fillId="0" borderId="9" xfId="1" applyNumberFormat="1" applyBorder="1" applyAlignment="1">
      <alignment horizontal="right"/>
    </xf>
    <xf numFmtId="38" fontId="0" fillId="0" borderId="0" xfId="1" applyFont="1"/>
    <xf numFmtId="176" fontId="1" fillId="0" borderId="14" xfId="1" applyNumberFormat="1" applyBorder="1" applyAlignment="1">
      <alignment horizontal="right"/>
    </xf>
    <xf numFmtId="38" fontId="0" fillId="0" borderId="14" xfId="1" applyFont="1" applyFill="1" applyBorder="1" applyAlignment="1">
      <alignment horizontal="left"/>
    </xf>
    <xf numFmtId="38" fontId="1" fillId="0" borderId="14" xfId="1" applyFill="1" applyBorder="1"/>
    <xf numFmtId="38" fontId="1" fillId="0" borderId="15" xfId="1" applyFill="1" applyBorder="1"/>
    <xf numFmtId="38" fontId="1" fillId="0" borderId="16" xfId="1" applyFill="1" applyBorder="1"/>
    <xf numFmtId="176" fontId="0" fillId="0" borderId="14" xfId="1" applyNumberFormat="1" applyFont="1" applyBorder="1" applyAlignment="1">
      <alignment horizontal="right"/>
    </xf>
    <xf numFmtId="176" fontId="1" fillId="0" borderId="9" xfId="1" applyNumberFormat="1" applyFill="1" applyBorder="1" applyAlignment="1">
      <alignment horizontal="right"/>
    </xf>
    <xf numFmtId="38" fontId="0" fillId="0" borderId="9" xfId="1" applyFont="1" applyFill="1" applyBorder="1" applyAlignment="1">
      <alignment horizontal="left" shrinkToFit="1"/>
    </xf>
    <xf numFmtId="38" fontId="1" fillId="0" borderId="9" xfId="1" applyFont="1" applyFill="1" applyBorder="1"/>
    <xf numFmtId="38" fontId="0" fillId="0" borderId="9" xfId="1" applyFont="1" applyFill="1" applyBorder="1"/>
    <xf numFmtId="38" fontId="0" fillId="0" borderId="14" xfId="1" applyFont="1" applyBorder="1" applyAlignment="1">
      <alignment horizontal="left"/>
    </xf>
    <xf numFmtId="38" fontId="1" fillId="0" borderId="14" xfId="1" applyBorder="1"/>
    <xf numFmtId="38" fontId="0" fillId="0" borderId="11" xfId="1" applyFont="1" applyBorder="1"/>
    <xf numFmtId="38" fontId="1" fillId="0" borderId="14" xfId="1" applyBorder="1" applyAlignment="1">
      <alignment horizontal="left"/>
    </xf>
    <xf numFmtId="38" fontId="1" fillId="0" borderId="15" xfId="1" applyBorder="1"/>
    <xf numFmtId="38" fontId="1" fillId="0" borderId="16" xfId="1" applyBorder="1"/>
    <xf numFmtId="38" fontId="1" fillId="0" borderId="12" xfId="1" applyBorder="1" applyAlignment="1">
      <alignment horizontal="distributed"/>
    </xf>
    <xf numFmtId="38" fontId="1" fillId="0" borderId="13" xfId="1" applyBorder="1" applyAlignment="1">
      <alignment horizontal="distributed"/>
    </xf>
    <xf numFmtId="176" fontId="1" fillId="0" borderId="14" xfId="1" applyNumberFormat="1" applyFont="1" applyBorder="1" applyAlignment="1">
      <alignment horizontal="right"/>
    </xf>
    <xf numFmtId="38" fontId="0" fillId="0" borderId="17" xfId="1" applyFont="1" applyBorder="1" applyAlignment="1">
      <alignment horizontal="distributed"/>
    </xf>
    <xf numFmtId="38" fontId="0" fillId="0" borderId="18" xfId="1" applyFont="1" applyBorder="1" applyAlignment="1">
      <alignment horizontal="distributed"/>
    </xf>
    <xf numFmtId="176" fontId="1" fillId="0" borderId="19" xfId="1" applyNumberFormat="1" applyBorder="1" applyAlignment="1">
      <alignment horizontal="right"/>
    </xf>
    <xf numFmtId="38" fontId="0" fillId="0" borderId="19" xfId="1" applyFont="1" applyFill="1" applyBorder="1" applyAlignment="1">
      <alignment horizontal="left"/>
    </xf>
    <xf numFmtId="38" fontId="1" fillId="0" borderId="19" xfId="1" applyFill="1" applyBorder="1"/>
    <xf numFmtId="38" fontId="1" fillId="0" borderId="20" xfId="1" applyFill="1" applyBorder="1"/>
    <xf numFmtId="38" fontId="1" fillId="0" borderId="21" xfId="1" applyFill="1" applyBorder="1"/>
    <xf numFmtId="38" fontId="1" fillId="0" borderId="3" xfId="1" applyBorder="1" applyAlignment="1">
      <alignment horizontal="distributed"/>
    </xf>
    <xf numFmtId="38" fontId="1" fillId="0" borderId="5" xfId="1" applyBorder="1" applyAlignment="1">
      <alignment horizontal="distributed"/>
    </xf>
    <xf numFmtId="38" fontId="6" fillId="0" borderId="12" xfId="1" applyFont="1" applyBorder="1" applyAlignment="1">
      <alignment horizontal="distributed"/>
    </xf>
    <xf numFmtId="38" fontId="5" fillId="0" borderId="13" xfId="1" applyFont="1" applyBorder="1" applyAlignment="1">
      <alignment horizontal="distributed"/>
    </xf>
    <xf numFmtId="38" fontId="5" fillId="0" borderId="12" xfId="1" applyFont="1" applyBorder="1" applyAlignment="1">
      <alignment horizontal="distributed"/>
    </xf>
    <xf numFmtId="38" fontId="4" fillId="0" borderId="12" xfId="1" applyFont="1" applyBorder="1" applyAlignment="1">
      <alignment horizontal="distributed"/>
    </xf>
    <xf numFmtId="176" fontId="1" fillId="0" borderId="9" xfId="1" applyNumberFormat="1" applyFont="1" applyFill="1" applyBorder="1" applyAlignment="1">
      <alignment horizontal="right"/>
    </xf>
    <xf numFmtId="38" fontId="7" fillId="0" borderId="12" xfId="1" applyFont="1" applyBorder="1" applyAlignment="1">
      <alignment horizontal="distributed"/>
    </xf>
    <xf numFmtId="176" fontId="0" fillId="0" borderId="19" xfId="1" applyNumberFormat="1" applyFont="1" applyBorder="1" applyAlignment="1">
      <alignment horizontal="right"/>
    </xf>
    <xf numFmtId="38" fontId="0" fillId="0" borderId="19" xfId="1" applyFont="1" applyBorder="1" applyAlignment="1">
      <alignment horizontal="left"/>
    </xf>
    <xf numFmtId="38" fontId="1" fillId="0" borderId="19" xfId="1" applyBorder="1"/>
    <xf numFmtId="38" fontId="1" fillId="0" borderId="20" xfId="1" applyBorder="1"/>
    <xf numFmtId="38" fontId="1" fillId="0" borderId="21" xfId="1" applyBorder="1"/>
    <xf numFmtId="176" fontId="1" fillId="0" borderId="0" xfId="1" applyNumberFormat="1" applyAlignment="1">
      <alignment horizontal="right"/>
    </xf>
    <xf numFmtId="0" fontId="1" fillId="0" borderId="0" xfId="2" applyAlignment="1">
      <alignment vertical="center"/>
    </xf>
    <xf numFmtId="0" fontId="6" fillId="0" borderId="1" xfId="2" applyFont="1" applyBorder="1" applyAlignment="1">
      <alignment horizontal="center" vertical="center"/>
    </xf>
    <xf numFmtId="0" fontId="1" fillId="0" borderId="22" xfId="2" applyBorder="1" applyAlignment="1">
      <alignment horizontal="center" vertical="center"/>
    </xf>
    <xf numFmtId="0" fontId="1" fillId="2" borderId="22" xfId="2" applyFill="1" applyBorder="1" applyAlignment="1">
      <alignment vertical="center"/>
    </xf>
    <xf numFmtId="41" fontId="1" fillId="2" borderId="22" xfId="2" applyNumberFormat="1" applyFill="1" applyBorder="1" applyAlignment="1">
      <alignment vertical="center"/>
    </xf>
    <xf numFmtId="0" fontId="1" fillId="0" borderId="22" xfId="2" applyBorder="1" applyAlignment="1">
      <alignment vertical="center"/>
    </xf>
    <xf numFmtId="41" fontId="1" fillId="0" borderId="22" xfId="2" applyNumberFormat="1" applyBorder="1" applyAlignment="1">
      <alignment vertical="center"/>
    </xf>
    <xf numFmtId="0" fontId="1" fillId="2" borderId="22" xfId="2" applyFill="1" applyBorder="1" applyAlignment="1">
      <alignment horizontal="center" vertical="center"/>
    </xf>
    <xf numFmtId="41" fontId="1" fillId="0" borderId="22" xfId="2" applyNumberFormat="1" applyFill="1" applyBorder="1" applyAlignment="1">
      <alignment vertical="center"/>
    </xf>
    <xf numFmtId="0" fontId="1" fillId="0" borderId="22" xfId="2" applyFill="1" applyBorder="1" applyAlignment="1">
      <alignment vertical="center"/>
    </xf>
    <xf numFmtId="41" fontId="0" fillId="0" borderId="0" xfId="1" applyNumberFormat="1" applyFont="1" applyAlignment="1">
      <alignment vertical="center"/>
    </xf>
    <xf numFmtId="41" fontId="1" fillId="2" borderId="29" xfId="1" applyNumberFormat="1" applyFont="1" applyFill="1" applyBorder="1" applyAlignment="1">
      <alignment vertical="center"/>
    </xf>
    <xf numFmtId="41" fontId="1" fillId="2" borderId="30" xfId="1" applyNumberFormat="1" applyFont="1" applyFill="1" applyBorder="1" applyAlignment="1">
      <alignment vertical="center"/>
    </xf>
    <xf numFmtId="41" fontId="1" fillId="2" borderId="31" xfId="1" applyNumberFormat="1" applyFont="1" applyFill="1" applyBorder="1" applyAlignment="1">
      <alignment vertical="center"/>
    </xf>
    <xf numFmtId="41" fontId="1" fillId="2" borderId="32" xfId="1" applyNumberFormat="1" applyFont="1" applyFill="1" applyBorder="1" applyAlignment="1">
      <alignment vertical="center"/>
    </xf>
    <xf numFmtId="41" fontId="1" fillId="2" borderId="22" xfId="1" applyNumberFormat="1" applyFont="1" applyFill="1" applyBorder="1" applyAlignment="1">
      <alignment vertical="center"/>
    </xf>
    <xf numFmtId="41" fontId="1" fillId="2" borderId="33" xfId="1" applyNumberFormat="1" applyFont="1" applyFill="1" applyBorder="1" applyAlignment="1">
      <alignment vertical="center"/>
    </xf>
    <xf numFmtId="41" fontId="0" fillId="0" borderId="32" xfId="1" applyNumberFormat="1" applyFont="1" applyBorder="1" applyAlignment="1">
      <alignment vertical="center"/>
    </xf>
    <xf numFmtId="41" fontId="1" fillId="0" borderId="22" xfId="1" applyNumberFormat="1" applyFont="1" applyFill="1" applyBorder="1" applyAlignment="1">
      <alignment vertical="center"/>
    </xf>
    <xf numFmtId="41" fontId="0" fillId="0" borderId="33" xfId="1" applyNumberFormat="1" applyFont="1" applyBorder="1" applyAlignment="1">
      <alignment vertical="center"/>
    </xf>
    <xf numFmtId="41" fontId="0" fillId="0" borderId="34" xfId="1" applyNumberFormat="1" applyFont="1" applyBorder="1" applyAlignment="1">
      <alignment vertical="center"/>
    </xf>
    <xf numFmtId="41" fontId="1" fillId="0" borderId="28" xfId="1" applyNumberFormat="1" applyFont="1" applyFill="1" applyBorder="1" applyAlignment="1">
      <alignment vertical="center"/>
    </xf>
    <xf numFmtId="41" fontId="0" fillId="0" borderId="35" xfId="1" applyNumberFormat="1" applyFont="1" applyBorder="1" applyAlignment="1">
      <alignment vertical="center"/>
    </xf>
    <xf numFmtId="41" fontId="0" fillId="0" borderId="36" xfId="1" applyNumberFormat="1" applyFont="1" applyBorder="1" applyAlignment="1">
      <alignment vertical="center"/>
    </xf>
    <xf numFmtId="41" fontId="1" fillId="0" borderId="26" xfId="1" applyNumberFormat="1" applyFont="1" applyFill="1" applyBorder="1" applyAlignment="1">
      <alignment vertical="center"/>
    </xf>
    <xf numFmtId="41" fontId="0" fillId="0" borderId="37" xfId="1" applyNumberFormat="1" applyFont="1" applyBorder="1" applyAlignment="1">
      <alignment vertical="center"/>
    </xf>
    <xf numFmtId="41" fontId="1" fillId="2" borderId="38" xfId="1" applyNumberFormat="1" applyFont="1" applyFill="1" applyBorder="1" applyAlignment="1">
      <alignment vertical="center"/>
    </xf>
    <xf numFmtId="41" fontId="1" fillId="2" borderId="39" xfId="1" applyNumberFormat="1" applyFont="1" applyFill="1" applyBorder="1" applyAlignment="1">
      <alignment vertical="center"/>
    </xf>
    <xf numFmtId="41" fontId="1" fillId="2" borderId="40" xfId="1" applyNumberFormat="1" applyFont="1" applyFill="1" applyBorder="1" applyAlignment="1">
      <alignment vertical="center"/>
    </xf>
    <xf numFmtId="41" fontId="6" fillId="0" borderId="33" xfId="1" applyNumberFormat="1" applyFont="1" applyBorder="1" applyAlignment="1">
      <alignment vertical="center"/>
    </xf>
    <xf numFmtId="41" fontId="0" fillId="0" borderId="38" xfId="1" applyNumberFormat="1" applyFont="1" applyBorder="1" applyAlignment="1">
      <alignment vertical="center"/>
    </xf>
    <xf numFmtId="41" fontId="0" fillId="0" borderId="39" xfId="1" applyNumberFormat="1" applyFont="1" applyBorder="1" applyAlignment="1">
      <alignment vertical="center"/>
    </xf>
    <xf numFmtId="41" fontId="0" fillId="0" borderId="40" xfId="1" applyNumberFormat="1" applyFont="1" applyBorder="1" applyAlignment="1">
      <alignment vertical="center"/>
    </xf>
    <xf numFmtId="41" fontId="6" fillId="0" borderId="44" xfId="1" applyNumberFormat="1" applyFont="1" applyBorder="1" applyAlignment="1">
      <alignment vertical="center"/>
    </xf>
    <xf numFmtId="41" fontId="0" fillId="0" borderId="22" xfId="1" applyNumberFormat="1" applyFont="1" applyBorder="1" applyAlignment="1">
      <alignment vertical="center"/>
    </xf>
    <xf numFmtId="41" fontId="0" fillId="0" borderId="28" xfId="1" applyNumberFormat="1" applyFont="1" applyBorder="1" applyAlignment="1">
      <alignment vertical="center"/>
    </xf>
    <xf numFmtId="41" fontId="0" fillId="0" borderId="26" xfId="1" applyNumberFormat="1" applyFont="1" applyBorder="1" applyAlignment="1">
      <alignment vertical="center"/>
    </xf>
    <xf numFmtId="41" fontId="1" fillId="2" borderId="45" xfId="1" applyNumberFormat="1" applyFont="1" applyFill="1" applyBorder="1" applyAlignment="1">
      <alignment vertical="center"/>
    </xf>
    <xf numFmtId="41" fontId="0" fillId="0" borderId="23" xfId="1" applyNumberFormat="1" applyFont="1" applyBorder="1" applyAlignment="1">
      <alignment vertical="center"/>
    </xf>
    <xf numFmtId="41" fontId="8" fillId="0" borderId="0" xfId="1" applyNumberFormat="1" applyFont="1" applyAlignment="1">
      <alignment horizontal="center" vertical="center"/>
    </xf>
    <xf numFmtId="41" fontId="6" fillId="0" borderId="0" xfId="1" applyNumberFormat="1" applyFont="1" applyBorder="1" applyAlignment="1">
      <alignment horizontal="center" vertical="center"/>
    </xf>
    <xf numFmtId="41" fontId="0" fillId="0" borderId="43" xfId="1" applyNumberFormat="1" applyFont="1" applyBorder="1" applyAlignment="1">
      <alignment horizontal="center" vertical="center"/>
    </xf>
    <xf numFmtId="41" fontId="0" fillId="0" borderId="42" xfId="1" applyNumberFormat="1" applyFont="1" applyBorder="1" applyAlignment="1">
      <alignment horizontal="center" vertical="center"/>
    </xf>
    <xf numFmtId="41" fontId="0" fillId="0" borderId="41" xfId="1" applyNumberFormat="1" applyFont="1" applyBorder="1" applyAlignment="1">
      <alignment horizontal="center" vertical="center"/>
    </xf>
    <xf numFmtId="0" fontId="4" fillId="0" borderId="22" xfId="2" applyFont="1" applyBorder="1" applyAlignment="1">
      <alignment horizontal="center" vertical="center" textRotation="255"/>
    </xf>
    <xf numFmtId="0" fontId="1" fillId="0" borderId="22" xfId="2" applyBorder="1" applyAlignment="1">
      <alignment horizontal="center" vertical="center" textRotation="255"/>
    </xf>
    <xf numFmtId="0" fontId="1" fillId="2" borderId="22" xfId="2" applyFill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1" fillId="0" borderId="22" xfId="2" applyBorder="1" applyAlignment="1">
      <alignment horizontal="center" vertical="center"/>
    </xf>
    <xf numFmtId="0" fontId="1" fillId="2" borderId="23" xfId="2" applyFont="1" applyFill="1" applyBorder="1" applyAlignment="1">
      <alignment horizontal="center" vertical="center"/>
    </xf>
    <xf numFmtId="0" fontId="1" fillId="2" borderId="24" xfId="2" applyFont="1" applyFill="1" applyBorder="1" applyAlignment="1">
      <alignment horizontal="center" vertical="center"/>
    </xf>
    <xf numFmtId="0" fontId="1" fillId="2" borderId="25" xfId="2" applyFont="1" applyFill="1" applyBorder="1" applyAlignment="1">
      <alignment horizontal="center" vertical="center"/>
    </xf>
    <xf numFmtId="0" fontId="4" fillId="0" borderId="26" xfId="2" applyFont="1" applyFill="1" applyBorder="1" applyAlignment="1">
      <alignment horizontal="center" vertical="center" textRotation="255"/>
    </xf>
    <xf numFmtId="0" fontId="4" fillId="0" borderId="27" xfId="2" applyFont="1" applyFill="1" applyBorder="1" applyAlignment="1">
      <alignment horizontal="center" vertical="center" textRotation="255"/>
    </xf>
    <xf numFmtId="0" fontId="4" fillId="0" borderId="28" xfId="2" applyFont="1" applyFill="1" applyBorder="1" applyAlignment="1">
      <alignment horizontal="center" vertical="center" textRotation="255"/>
    </xf>
    <xf numFmtId="0" fontId="1" fillId="2" borderId="23" xfId="2" applyFill="1" applyBorder="1" applyAlignment="1">
      <alignment horizontal="center" vertical="center"/>
    </xf>
    <xf numFmtId="0" fontId="1" fillId="2" borderId="25" xfId="2" applyFill="1" applyBorder="1" applyAlignment="1">
      <alignment horizontal="center" vertical="center"/>
    </xf>
    <xf numFmtId="0" fontId="7" fillId="0" borderId="22" xfId="2" applyFont="1" applyBorder="1" applyAlignment="1">
      <alignment horizontal="center" vertical="center" textRotation="255"/>
    </xf>
    <xf numFmtId="0" fontId="1" fillId="2" borderId="24" xfId="2" applyFill="1" applyBorder="1" applyAlignment="1">
      <alignment horizontal="center" vertical="center"/>
    </xf>
    <xf numFmtId="38" fontId="2" fillId="0" borderId="0" xfId="1" applyFont="1" applyAlignment="1">
      <alignment horizont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87"/>
  <sheetViews>
    <sheetView view="pageBreakPreview" zoomScale="60" zoomScaleNormal="100" workbookViewId="0">
      <selection sqref="A1:H87"/>
    </sheetView>
  </sheetViews>
  <sheetFormatPr defaultRowHeight="19.5" customHeight="1"/>
  <cols>
    <col min="1" max="1" width="26.5" style="81" customWidth="1"/>
    <col min="2" max="4" width="16" style="81" customWidth="1"/>
    <col min="5" max="5" width="26.5" style="81" customWidth="1"/>
    <col min="6" max="8" width="16" style="81" customWidth="1"/>
    <col min="9" max="16384" width="9" style="81"/>
  </cols>
  <sheetData>
    <row r="2" spans="1:8" ht="19.5" customHeight="1">
      <c r="A2" s="110" t="s">
        <v>364</v>
      </c>
      <c r="B2" s="110"/>
      <c r="C2" s="110"/>
      <c r="D2" s="110"/>
      <c r="E2" s="110"/>
      <c r="F2" s="110"/>
      <c r="G2" s="110"/>
      <c r="H2" s="110"/>
    </row>
    <row r="3" spans="1:8" ht="19.5" customHeight="1">
      <c r="A3" s="111" t="s">
        <v>363</v>
      </c>
      <c r="B3" s="111"/>
      <c r="C3" s="111"/>
      <c r="D3" s="111"/>
      <c r="E3" s="111"/>
      <c r="F3" s="111"/>
      <c r="G3" s="111"/>
      <c r="H3" s="111"/>
    </row>
    <row r="4" spans="1:8" ht="19.5" customHeight="1" thickBot="1">
      <c r="A4" s="104"/>
      <c r="B4" s="104"/>
      <c r="C4" s="104"/>
      <c r="D4" s="104"/>
      <c r="E4" s="104"/>
      <c r="F4" s="104"/>
      <c r="G4" s="104"/>
      <c r="H4" s="104" t="s">
        <v>360</v>
      </c>
    </row>
    <row r="5" spans="1:8" ht="19.5" customHeight="1" thickBot="1">
      <c r="A5" s="112" t="s">
        <v>359</v>
      </c>
      <c r="B5" s="113"/>
      <c r="C5" s="113"/>
      <c r="D5" s="114"/>
      <c r="E5" s="112" t="s">
        <v>358</v>
      </c>
      <c r="F5" s="113"/>
      <c r="G5" s="113"/>
      <c r="H5" s="114"/>
    </row>
    <row r="6" spans="1:8" ht="19.5" customHeight="1">
      <c r="A6" s="103"/>
      <c r="B6" s="102" t="s">
        <v>357</v>
      </c>
      <c r="C6" s="102" t="s">
        <v>356</v>
      </c>
      <c r="D6" s="101" t="s">
        <v>355</v>
      </c>
      <c r="E6" s="103"/>
      <c r="F6" s="102" t="s">
        <v>357</v>
      </c>
      <c r="G6" s="102" t="s">
        <v>356</v>
      </c>
      <c r="H6" s="101" t="s">
        <v>355</v>
      </c>
    </row>
    <row r="7" spans="1:8" ht="19.5" customHeight="1">
      <c r="A7" s="87" t="s">
        <v>354</v>
      </c>
      <c r="B7" s="86">
        <f>SUM(B8:B18)</f>
        <v>68544787</v>
      </c>
      <c r="C7" s="86">
        <f>SUM(C8:C18)</f>
        <v>55265887</v>
      </c>
      <c r="D7" s="85">
        <f t="shared" ref="D7:D15" si="0">B7-C7</f>
        <v>13278900</v>
      </c>
      <c r="E7" s="87" t="s">
        <v>353</v>
      </c>
      <c r="F7" s="86">
        <f>SUM(F8:F14)</f>
        <v>29321346</v>
      </c>
      <c r="G7" s="86">
        <f>SUM(G8:G14)</f>
        <v>17574652</v>
      </c>
      <c r="H7" s="85">
        <f t="shared" ref="H7:H19" si="1">F7-G7</f>
        <v>11746694</v>
      </c>
    </row>
    <row r="8" spans="1:8" ht="19.5" customHeight="1">
      <c r="A8" s="90" t="s">
        <v>352</v>
      </c>
      <c r="B8" s="105">
        <v>49922</v>
      </c>
      <c r="C8" s="105">
        <v>24890</v>
      </c>
      <c r="D8" s="88">
        <f t="shared" si="0"/>
        <v>25032</v>
      </c>
      <c r="E8" s="90" t="s">
        <v>351</v>
      </c>
      <c r="F8" s="105">
        <v>7909174</v>
      </c>
      <c r="G8" s="105">
        <v>6595893</v>
      </c>
      <c r="H8" s="88">
        <f t="shared" si="1"/>
        <v>1313281</v>
      </c>
    </row>
    <row r="9" spans="1:8" ht="19.5" customHeight="1">
      <c r="A9" s="90" t="s">
        <v>350</v>
      </c>
      <c r="B9" s="105">
        <v>35935839</v>
      </c>
      <c r="C9" s="105">
        <v>24187814</v>
      </c>
      <c r="D9" s="109">
        <f t="shared" si="0"/>
        <v>11748025</v>
      </c>
      <c r="E9" s="90" t="s">
        <v>349</v>
      </c>
      <c r="F9" s="105">
        <v>21693</v>
      </c>
      <c r="G9" s="105">
        <v>0</v>
      </c>
      <c r="H9" s="88">
        <f t="shared" si="1"/>
        <v>21693</v>
      </c>
    </row>
    <row r="10" spans="1:8" ht="19.5" customHeight="1">
      <c r="A10" s="90" t="s">
        <v>348</v>
      </c>
      <c r="B10" s="105">
        <v>0</v>
      </c>
      <c r="C10" s="105">
        <v>0</v>
      </c>
      <c r="D10" s="88">
        <f t="shared" si="0"/>
        <v>0</v>
      </c>
      <c r="E10" s="100" t="s">
        <v>347</v>
      </c>
      <c r="F10" s="105">
        <v>9753000</v>
      </c>
      <c r="G10" s="105">
        <v>0</v>
      </c>
      <c r="H10" s="88">
        <f t="shared" si="1"/>
        <v>9753000</v>
      </c>
    </row>
    <row r="11" spans="1:8" ht="19.5" customHeight="1">
      <c r="A11" s="90" t="s">
        <v>346</v>
      </c>
      <c r="B11" s="105">
        <v>27489416</v>
      </c>
      <c r="C11" s="105">
        <v>25875912</v>
      </c>
      <c r="D11" s="88">
        <f t="shared" si="0"/>
        <v>1613504</v>
      </c>
      <c r="E11" s="100" t="s">
        <v>345</v>
      </c>
      <c r="F11" s="105">
        <v>9996000</v>
      </c>
      <c r="G11" s="105">
        <v>9996000</v>
      </c>
      <c r="H11" s="88">
        <f t="shared" si="1"/>
        <v>0</v>
      </c>
    </row>
    <row r="12" spans="1:8" ht="19.5" customHeight="1">
      <c r="A12" s="90" t="s">
        <v>344</v>
      </c>
      <c r="B12" s="105">
        <v>15103</v>
      </c>
      <c r="C12" s="105">
        <v>0</v>
      </c>
      <c r="D12" s="88">
        <f t="shared" si="0"/>
        <v>15103</v>
      </c>
      <c r="E12" s="100" t="s">
        <v>343</v>
      </c>
      <c r="F12" s="105">
        <v>110160</v>
      </c>
      <c r="G12" s="105"/>
      <c r="H12" s="88">
        <f t="shared" si="1"/>
        <v>110160</v>
      </c>
    </row>
    <row r="13" spans="1:8" ht="19.5" customHeight="1">
      <c r="A13" s="90" t="s">
        <v>342</v>
      </c>
      <c r="B13" s="105">
        <v>1920</v>
      </c>
      <c r="C13" s="105">
        <v>142856</v>
      </c>
      <c r="D13" s="88">
        <f t="shared" si="0"/>
        <v>-140936</v>
      </c>
      <c r="E13" s="90" t="s">
        <v>341</v>
      </c>
      <c r="F13" s="105">
        <v>62000</v>
      </c>
      <c r="G13" s="105">
        <v>64237</v>
      </c>
      <c r="H13" s="88">
        <f t="shared" si="1"/>
        <v>-2237</v>
      </c>
    </row>
    <row r="14" spans="1:8" ht="19.5" customHeight="1">
      <c r="A14" s="90" t="s">
        <v>340</v>
      </c>
      <c r="B14" s="105">
        <v>5036188</v>
      </c>
      <c r="C14" s="105">
        <v>5034415</v>
      </c>
      <c r="D14" s="88">
        <f t="shared" si="0"/>
        <v>1773</v>
      </c>
      <c r="E14" s="90" t="s">
        <v>339</v>
      </c>
      <c r="F14" s="105">
        <v>1469319</v>
      </c>
      <c r="G14" s="105">
        <v>918522</v>
      </c>
      <c r="H14" s="88">
        <f t="shared" si="1"/>
        <v>550797</v>
      </c>
    </row>
    <row r="15" spans="1:8" ht="19.5" customHeight="1">
      <c r="A15" s="90" t="s">
        <v>338</v>
      </c>
      <c r="B15" s="105">
        <v>16399</v>
      </c>
      <c r="C15" s="105"/>
      <c r="D15" s="88">
        <f t="shared" si="0"/>
        <v>16399</v>
      </c>
      <c r="E15" s="87" t="s">
        <v>337</v>
      </c>
      <c r="F15" s="86">
        <f>SUM(F16:F18)</f>
        <v>256095920</v>
      </c>
      <c r="G15" s="86">
        <f>SUM(G16:G18)</f>
        <v>275441000</v>
      </c>
      <c r="H15" s="85">
        <f t="shared" si="1"/>
        <v>-19345080</v>
      </c>
    </row>
    <row r="16" spans="1:8" ht="19.5" customHeight="1">
      <c r="A16" s="90"/>
      <c r="B16" s="105"/>
      <c r="C16" s="105"/>
      <c r="D16" s="88"/>
      <c r="E16" s="90" t="s">
        <v>336</v>
      </c>
      <c r="F16" s="105">
        <v>254847000</v>
      </c>
      <c r="G16" s="105">
        <v>264600000</v>
      </c>
      <c r="H16" s="88">
        <f t="shared" si="1"/>
        <v>-9753000</v>
      </c>
    </row>
    <row r="17" spans="1:8" ht="19.5" customHeight="1">
      <c r="A17" s="90"/>
      <c r="B17" s="105"/>
      <c r="C17" s="105"/>
      <c r="D17" s="88"/>
      <c r="E17" s="90" t="s">
        <v>335</v>
      </c>
      <c r="F17" s="105">
        <v>845000</v>
      </c>
      <c r="G17" s="105">
        <v>10841000</v>
      </c>
      <c r="H17" s="88">
        <f t="shared" si="1"/>
        <v>-9996000</v>
      </c>
    </row>
    <row r="18" spans="1:8" ht="19.5" customHeight="1">
      <c r="A18" s="90"/>
      <c r="B18" s="105"/>
      <c r="C18" s="105"/>
      <c r="D18" s="88"/>
      <c r="E18" s="90" t="s">
        <v>334</v>
      </c>
      <c r="F18" s="105">
        <v>403920</v>
      </c>
      <c r="G18" s="105"/>
      <c r="H18" s="88">
        <f t="shared" si="1"/>
        <v>403920</v>
      </c>
    </row>
    <row r="19" spans="1:8" ht="19.5" customHeight="1" thickBot="1">
      <c r="A19" s="86" t="s">
        <v>333</v>
      </c>
      <c r="B19" s="86">
        <f>B22+B20</f>
        <v>396435981</v>
      </c>
      <c r="C19" s="86">
        <f>C22+C20</f>
        <v>423817361</v>
      </c>
      <c r="D19" s="86">
        <f t="shared" ref="D19:D26" si="2">B19-C19</f>
        <v>-27381380</v>
      </c>
      <c r="E19" s="108" t="s">
        <v>332</v>
      </c>
      <c r="F19" s="83">
        <f>F7+F15</f>
        <v>285417266</v>
      </c>
      <c r="G19" s="83">
        <f>G7+G15</f>
        <v>293015652</v>
      </c>
      <c r="H19" s="82">
        <f t="shared" si="1"/>
        <v>-7598386</v>
      </c>
    </row>
    <row r="20" spans="1:8" ht="19.5" customHeight="1" thickBot="1">
      <c r="A20" s="87" t="s">
        <v>331</v>
      </c>
      <c r="B20" s="86">
        <f>SUM(B21)</f>
        <v>363319249</v>
      </c>
      <c r="C20" s="86">
        <f>SUM(C21)</f>
        <v>382351412</v>
      </c>
      <c r="D20" s="85">
        <f t="shared" si="2"/>
        <v>-19032163</v>
      </c>
      <c r="E20" s="112" t="s">
        <v>330</v>
      </c>
      <c r="F20" s="113"/>
      <c r="G20" s="113"/>
      <c r="H20" s="114"/>
    </row>
    <row r="21" spans="1:8" ht="19.5" customHeight="1">
      <c r="A21" s="90" t="s">
        <v>329</v>
      </c>
      <c r="B21" s="105">
        <v>363319249</v>
      </c>
      <c r="C21" s="105">
        <v>382351412</v>
      </c>
      <c r="D21" s="88">
        <f t="shared" si="2"/>
        <v>-19032163</v>
      </c>
      <c r="E21" s="99" t="s">
        <v>328</v>
      </c>
      <c r="F21" s="98">
        <f>F22</f>
        <v>59760000</v>
      </c>
      <c r="G21" s="98">
        <f>G22</f>
        <v>59760000</v>
      </c>
      <c r="H21" s="97">
        <f>F21-G21</f>
        <v>0</v>
      </c>
    </row>
    <row r="22" spans="1:8" ht="19.5" customHeight="1">
      <c r="A22" s="87" t="s">
        <v>327</v>
      </c>
      <c r="B22" s="86">
        <f>SUM(B23:B28)</f>
        <v>33116732</v>
      </c>
      <c r="C22" s="86">
        <f>SUM(C23:C28)</f>
        <v>41465949</v>
      </c>
      <c r="D22" s="85">
        <f t="shared" si="2"/>
        <v>-8349217</v>
      </c>
      <c r="E22" s="90" t="s">
        <v>326</v>
      </c>
      <c r="F22" s="105">
        <v>59760000</v>
      </c>
      <c r="G22" s="105">
        <v>59760000</v>
      </c>
      <c r="H22" s="88">
        <v>0</v>
      </c>
    </row>
    <row r="23" spans="1:8" ht="19.5" customHeight="1">
      <c r="A23" s="90" t="s">
        <v>325</v>
      </c>
      <c r="B23" s="105">
        <v>4524</v>
      </c>
      <c r="C23" s="105">
        <v>58792</v>
      </c>
      <c r="D23" s="88">
        <f t="shared" si="2"/>
        <v>-54268</v>
      </c>
      <c r="E23" s="87" t="s">
        <v>324</v>
      </c>
      <c r="F23" s="86">
        <f>F24</f>
        <v>138679008</v>
      </c>
      <c r="G23" s="86">
        <f>G24</f>
        <v>143604504</v>
      </c>
      <c r="H23" s="85">
        <f t="shared" ref="H23:H29" si="3">F23-G23</f>
        <v>-4925496</v>
      </c>
    </row>
    <row r="24" spans="1:8" ht="19.5" customHeight="1">
      <c r="A24" s="90" t="s">
        <v>323</v>
      </c>
      <c r="B24" s="105">
        <v>13112206</v>
      </c>
      <c r="C24" s="105">
        <v>16207156</v>
      </c>
      <c r="D24" s="88">
        <f t="shared" si="2"/>
        <v>-3094950</v>
      </c>
      <c r="E24" s="90" t="s">
        <v>322</v>
      </c>
      <c r="F24" s="105">
        <v>138679008</v>
      </c>
      <c r="G24" s="105">
        <v>143604504</v>
      </c>
      <c r="H24" s="88">
        <f t="shared" si="3"/>
        <v>-4925496</v>
      </c>
    </row>
    <row r="25" spans="1:8" ht="19.5" customHeight="1">
      <c r="A25" s="90" t="s">
        <v>321</v>
      </c>
      <c r="B25" s="105">
        <v>1200002</v>
      </c>
      <c r="C25" s="105">
        <v>1600001</v>
      </c>
      <c r="D25" s="88">
        <f t="shared" si="2"/>
        <v>-399999</v>
      </c>
      <c r="E25" s="87" t="s">
        <v>320</v>
      </c>
      <c r="F25" s="86">
        <f>F26</f>
        <v>-18875506</v>
      </c>
      <c r="G25" s="86">
        <f>G26</f>
        <v>-17296908</v>
      </c>
      <c r="H25" s="85">
        <f t="shared" si="3"/>
        <v>-1578598</v>
      </c>
    </row>
    <row r="26" spans="1:8" ht="19.5" customHeight="1">
      <c r="A26" s="90" t="s">
        <v>319</v>
      </c>
      <c r="B26" s="105">
        <v>18800000</v>
      </c>
      <c r="C26" s="105">
        <v>23600000</v>
      </c>
      <c r="D26" s="88">
        <f t="shared" si="2"/>
        <v>-4800000</v>
      </c>
      <c r="E26" s="96" t="s">
        <v>318</v>
      </c>
      <c r="F26" s="107">
        <v>-18875506</v>
      </c>
      <c r="G26" s="107">
        <v>-17296908</v>
      </c>
      <c r="H26" s="94">
        <f t="shared" si="3"/>
        <v>-1578598</v>
      </c>
    </row>
    <row r="27" spans="1:8" ht="19.5" customHeight="1">
      <c r="A27" s="90"/>
      <c r="B27" s="105"/>
      <c r="C27" s="105"/>
      <c r="D27" s="88"/>
      <c r="E27" s="93" t="s">
        <v>317</v>
      </c>
      <c r="F27" s="106">
        <v>-1578598</v>
      </c>
      <c r="G27" s="106">
        <v>-20339458</v>
      </c>
      <c r="H27" s="91">
        <f t="shared" si="3"/>
        <v>18760860</v>
      </c>
    </row>
    <row r="28" spans="1:8" ht="19.5" customHeight="1">
      <c r="A28" s="90"/>
      <c r="B28" s="105"/>
      <c r="C28" s="105"/>
      <c r="D28" s="88"/>
      <c r="E28" s="87" t="s">
        <v>316</v>
      </c>
      <c r="F28" s="86">
        <f>F21+F23+F25</f>
        <v>179563502</v>
      </c>
      <c r="G28" s="86">
        <f>G21+G23+G25</f>
        <v>186067596</v>
      </c>
      <c r="H28" s="85">
        <f t="shared" si="3"/>
        <v>-6504094</v>
      </c>
    </row>
    <row r="29" spans="1:8" ht="19.5" customHeight="1" thickBot="1">
      <c r="A29" s="84" t="s">
        <v>315</v>
      </c>
      <c r="B29" s="83">
        <f>B19+B7</f>
        <v>464980768</v>
      </c>
      <c r="C29" s="83">
        <f>C19+C7</f>
        <v>479083248</v>
      </c>
      <c r="D29" s="82">
        <f>B29-C29</f>
        <v>-14102480</v>
      </c>
      <c r="E29" s="84" t="s">
        <v>314</v>
      </c>
      <c r="F29" s="83">
        <f>F19+F28</f>
        <v>464980768</v>
      </c>
      <c r="G29" s="83">
        <f>G19+G28</f>
        <v>479083248</v>
      </c>
      <c r="H29" s="82">
        <f t="shared" si="3"/>
        <v>-14102480</v>
      </c>
    </row>
    <row r="31" spans="1:8" ht="19.5" customHeight="1">
      <c r="A31" s="110" t="s">
        <v>362</v>
      </c>
      <c r="B31" s="110"/>
      <c r="C31" s="110"/>
      <c r="D31" s="110"/>
      <c r="E31" s="110"/>
      <c r="F31" s="110"/>
      <c r="G31" s="110"/>
      <c r="H31" s="110"/>
    </row>
    <row r="32" spans="1:8" ht="19.5" customHeight="1">
      <c r="A32" s="111" t="str">
        <f>A3</f>
        <v>平成28年3月31日現在</v>
      </c>
      <c r="B32" s="111"/>
      <c r="C32" s="111"/>
      <c r="D32" s="111"/>
      <c r="E32" s="111"/>
      <c r="F32" s="111"/>
      <c r="G32" s="111"/>
      <c r="H32" s="111"/>
    </row>
    <row r="33" spans="1:8" ht="19.5" customHeight="1" thickBot="1">
      <c r="A33" s="104"/>
      <c r="B33" s="104"/>
      <c r="C33" s="104"/>
      <c r="D33" s="104"/>
      <c r="E33" s="104"/>
      <c r="F33" s="104"/>
      <c r="G33" s="104"/>
      <c r="H33" s="104" t="s">
        <v>360</v>
      </c>
    </row>
    <row r="34" spans="1:8" ht="19.5" customHeight="1" thickBot="1">
      <c r="A34" s="112" t="s">
        <v>359</v>
      </c>
      <c r="B34" s="113"/>
      <c r="C34" s="113"/>
      <c r="D34" s="114"/>
      <c r="E34" s="112" t="s">
        <v>358</v>
      </c>
      <c r="F34" s="113"/>
      <c r="G34" s="113"/>
      <c r="H34" s="114"/>
    </row>
    <row r="35" spans="1:8" ht="19.5" customHeight="1">
      <c r="A35" s="103"/>
      <c r="B35" s="102" t="s">
        <v>357</v>
      </c>
      <c r="C35" s="102" t="s">
        <v>356</v>
      </c>
      <c r="D35" s="101" t="s">
        <v>355</v>
      </c>
      <c r="E35" s="103"/>
      <c r="F35" s="102" t="s">
        <v>357</v>
      </c>
      <c r="G35" s="102" t="s">
        <v>356</v>
      </c>
      <c r="H35" s="101" t="s">
        <v>355</v>
      </c>
    </row>
    <row r="36" spans="1:8" ht="19.5" customHeight="1">
      <c r="A36" s="87" t="s">
        <v>354</v>
      </c>
      <c r="B36" s="86">
        <f>SUM(B37:B47)</f>
        <v>951910</v>
      </c>
      <c r="C36" s="86">
        <f>SUM(C37:C47)</f>
        <v>1439950</v>
      </c>
      <c r="D36" s="85">
        <f t="shared" ref="D36:D55" si="4">B36-C36</f>
        <v>-488040</v>
      </c>
      <c r="E36" s="87" t="s">
        <v>353</v>
      </c>
      <c r="F36" s="86">
        <f>SUM(F37:F43)</f>
        <v>0</v>
      </c>
      <c r="G36" s="86">
        <f>SUM(G37:G43)</f>
        <v>0</v>
      </c>
      <c r="H36" s="85">
        <f t="shared" ref="H36:H48" si="5">F36-G36</f>
        <v>0</v>
      </c>
    </row>
    <row r="37" spans="1:8" ht="19.5" customHeight="1">
      <c r="A37" s="90" t="s">
        <v>352</v>
      </c>
      <c r="B37" s="105">
        <v>0</v>
      </c>
      <c r="C37" s="105">
        <v>0</v>
      </c>
      <c r="D37" s="88">
        <f t="shared" si="4"/>
        <v>0</v>
      </c>
      <c r="E37" s="90" t="s">
        <v>351</v>
      </c>
      <c r="F37" s="105">
        <v>0</v>
      </c>
      <c r="G37" s="105">
        <v>0</v>
      </c>
      <c r="H37" s="88">
        <f t="shared" si="5"/>
        <v>0</v>
      </c>
    </row>
    <row r="38" spans="1:8" ht="19.5" customHeight="1">
      <c r="A38" s="90" t="s">
        <v>350</v>
      </c>
      <c r="B38" s="105">
        <v>951910</v>
      </c>
      <c r="C38" s="105">
        <v>1439950</v>
      </c>
      <c r="D38" s="88">
        <f t="shared" si="4"/>
        <v>-488040</v>
      </c>
      <c r="E38" s="90" t="s">
        <v>349</v>
      </c>
      <c r="F38" s="105">
        <v>0</v>
      </c>
      <c r="G38" s="105"/>
      <c r="H38" s="88">
        <f t="shared" si="5"/>
        <v>0</v>
      </c>
    </row>
    <row r="39" spans="1:8" ht="19.5" customHeight="1">
      <c r="A39" s="90" t="s">
        <v>348</v>
      </c>
      <c r="B39" s="105">
        <v>0</v>
      </c>
      <c r="C39" s="105">
        <v>0</v>
      </c>
      <c r="D39" s="88">
        <f t="shared" si="4"/>
        <v>0</v>
      </c>
      <c r="E39" s="100" t="s">
        <v>347</v>
      </c>
      <c r="F39" s="105">
        <v>0</v>
      </c>
      <c r="G39" s="105">
        <v>0</v>
      </c>
      <c r="H39" s="88">
        <f t="shared" si="5"/>
        <v>0</v>
      </c>
    </row>
    <row r="40" spans="1:8" ht="19.5" customHeight="1">
      <c r="A40" s="90" t="s">
        <v>346</v>
      </c>
      <c r="B40" s="105">
        <v>0</v>
      </c>
      <c r="C40" s="105">
        <v>0</v>
      </c>
      <c r="D40" s="88">
        <f t="shared" si="4"/>
        <v>0</v>
      </c>
      <c r="E40" s="100" t="s">
        <v>345</v>
      </c>
      <c r="F40" s="105">
        <v>0</v>
      </c>
      <c r="G40" s="105">
        <v>0</v>
      </c>
      <c r="H40" s="88">
        <f t="shared" si="5"/>
        <v>0</v>
      </c>
    </row>
    <row r="41" spans="1:8" ht="19.5" customHeight="1">
      <c r="A41" s="90" t="s">
        <v>344</v>
      </c>
      <c r="B41" s="105">
        <v>0</v>
      </c>
      <c r="C41" s="105">
        <v>0</v>
      </c>
      <c r="D41" s="88">
        <f t="shared" si="4"/>
        <v>0</v>
      </c>
      <c r="E41" s="100" t="s">
        <v>343</v>
      </c>
      <c r="F41" s="105">
        <v>0</v>
      </c>
      <c r="G41" s="105">
        <v>0</v>
      </c>
      <c r="H41" s="88">
        <f t="shared" si="5"/>
        <v>0</v>
      </c>
    </row>
    <row r="42" spans="1:8" ht="19.5" customHeight="1">
      <c r="A42" s="90" t="s">
        <v>342</v>
      </c>
      <c r="B42" s="105">
        <v>0</v>
      </c>
      <c r="C42" s="105">
        <v>0</v>
      </c>
      <c r="D42" s="88">
        <f t="shared" si="4"/>
        <v>0</v>
      </c>
      <c r="E42" s="90" t="s">
        <v>341</v>
      </c>
      <c r="F42" s="105">
        <v>0</v>
      </c>
      <c r="G42" s="105">
        <v>0</v>
      </c>
      <c r="H42" s="88">
        <f t="shared" si="5"/>
        <v>0</v>
      </c>
    </row>
    <row r="43" spans="1:8" ht="19.5" customHeight="1">
      <c r="A43" s="90" t="s">
        <v>340</v>
      </c>
      <c r="B43" s="105">
        <v>0</v>
      </c>
      <c r="C43" s="105">
        <v>0</v>
      </c>
      <c r="D43" s="88">
        <f t="shared" si="4"/>
        <v>0</v>
      </c>
      <c r="E43" s="90" t="s">
        <v>339</v>
      </c>
      <c r="F43" s="105">
        <v>0</v>
      </c>
      <c r="G43" s="105"/>
      <c r="H43" s="88">
        <f t="shared" si="5"/>
        <v>0</v>
      </c>
    </row>
    <row r="44" spans="1:8" ht="19.5" customHeight="1">
      <c r="A44" s="90" t="s">
        <v>338</v>
      </c>
      <c r="B44" s="105">
        <v>0</v>
      </c>
      <c r="C44" s="105">
        <v>0</v>
      </c>
      <c r="D44" s="88">
        <f t="shared" si="4"/>
        <v>0</v>
      </c>
      <c r="E44" s="87" t="s">
        <v>337</v>
      </c>
      <c r="F44" s="86">
        <f>SUM(F45:F47)</f>
        <v>0</v>
      </c>
      <c r="G44" s="86">
        <f>SUM(G45:G47)</f>
        <v>0</v>
      </c>
      <c r="H44" s="85">
        <f t="shared" si="5"/>
        <v>0</v>
      </c>
    </row>
    <row r="45" spans="1:8" ht="19.5" customHeight="1">
      <c r="A45" s="90"/>
      <c r="B45" s="105">
        <v>0</v>
      </c>
      <c r="C45" s="105">
        <v>0</v>
      </c>
      <c r="D45" s="88">
        <f t="shared" si="4"/>
        <v>0</v>
      </c>
      <c r="E45" s="90" t="s">
        <v>336</v>
      </c>
      <c r="F45" s="105">
        <v>0</v>
      </c>
      <c r="G45" s="105">
        <v>0</v>
      </c>
      <c r="H45" s="88">
        <f t="shared" si="5"/>
        <v>0</v>
      </c>
    </row>
    <row r="46" spans="1:8" ht="19.5" customHeight="1">
      <c r="A46" s="90"/>
      <c r="B46" s="105">
        <v>0</v>
      </c>
      <c r="C46" s="105">
        <v>0</v>
      </c>
      <c r="D46" s="88">
        <f t="shared" si="4"/>
        <v>0</v>
      </c>
      <c r="E46" s="90" t="s">
        <v>335</v>
      </c>
      <c r="F46" s="105">
        <v>0</v>
      </c>
      <c r="G46" s="105">
        <v>0</v>
      </c>
      <c r="H46" s="88">
        <f t="shared" si="5"/>
        <v>0</v>
      </c>
    </row>
    <row r="47" spans="1:8" ht="19.5" customHeight="1">
      <c r="A47" s="90"/>
      <c r="B47" s="105">
        <v>0</v>
      </c>
      <c r="C47" s="105">
        <v>0</v>
      </c>
      <c r="D47" s="88">
        <f t="shared" si="4"/>
        <v>0</v>
      </c>
      <c r="E47" s="90" t="s">
        <v>334</v>
      </c>
      <c r="F47" s="105">
        <v>0</v>
      </c>
      <c r="G47" s="105">
        <v>0</v>
      </c>
      <c r="H47" s="88">
        <f t="shared" si="5"/>
        <v>0</v>
      </c>
    </row>
    <row r="48" spans="1:8" ht="19.5" customHeight="1" thickBot="1">
      <c r="A48" s="87" t="s">
        <v>333</v>
      </c>
      <c r="B48" s="86">
        <f>B49+B51</f>
        <v>0</v>
      </c>
      <c r="C48" s="86">
        <f>C49+C51</f>
        <v>0</v>
      </c>
      <c r="D48" s="85">
        <f t="shared" si="4"/>
        <v>0</v>
      </c>
      <c r="E48" s="84" t="s">
        <v>332</v>
      </c>
      <c r="F48" s="83">
        <f>F36+F44</f>
        <v>0</v>
      </c>
      <c r="G48" s="83">
        <f>G36+G44</f>
        <v>0</v>
      </c>
      <c r="H48" s="82">
        <f t="shared" si="5"/>
        <v>0</v>
      </c>
    </row>
    <row r="49" spans="1:8" ht="19.5" customHeight="1" thickBot="1">
      <c r="A49" s="87" t="s">
        <v>331</v>
      </c>
      <c r="B49" s="86">
        <f>SUM(B50)</f>
        <v>0</v>
      </c>
      <c r="C49" s="86">
        <f>SUM(C50)</f>
        <v>0</v>
      </c>
      <c r="D49" s="85">
        <f t="shared" si="4"/>
        <v>0</v>
      </c>
      <c r="E49" s="112" t="s">
        <v>330</v>
      </c>
      <c r="F49" s="113"/>
      <c r="G49" s="113"/>
      <c r="H49" s="114"/>
    </row>
    <row r="50" spans="1:8" ht="19.5" customHeight="1">
      <c r="A50" s="90" t="s">
        <v>329</v>
      </c>
      <c r="B50" s="105">
        <v>0</v>
      </c>
      <c r="C50" s="105">
        <v>0</v>
      </c>
      <c r="D50" s="88">
        <f t="shared" si="4"/>
        <v>0</v>
      </c>
      <c r="E50" s="99" t="s">
        <v>328</v>
      </c>
      <c r="F50" s="98">
        <f>SUM(F51)</f>
        <v>0</v>
      </c>
      <c r="G50" s="98">
        <f>SUM(G51)</f>
        <v>0</v>
      </c>
      <c r="H50" s="97">
        <f>F50-G50</f>
        <v>0</v>
      </c>
    </row>
    <row r="51" spans="1:8" ht="19.5" customHeight="1">
      <c r="A51" s="87" t="s">
        <v>327</v>
      </c>
      <c r="B51" s="86">
        <f>SUM(B52:B57)</f>
        <v>0</v>
      </c>
      <c r="C51" s="86">
        <f>SUM(C52:C57)</f>
        <v>0</v>
      </c>
      <c r="D51" s="85">
        <f t="shared" si="4"/>
        <v>0</v>
      </c>
      <c r="E51" s="90" t="s">
        <v>326</v>
      </c>
      <c r="F51" s="105">
        <v>0</v>
      </c>
      <c r="G51" s="105">
        <v>0</v>
      </c>
      <c r="H51" s="88">
        <v>0</v>
      </c>
    </row>
    <row r="52" spans="1:8" ht="19.5" customHeight="1">
      <c r="A52" s="90" t="s">
        <v>325</v>
      </c>
      <c r="B52" s="105">
        <v>0</v>
      </c>
      <c r="C52" s="105"/>
      <c r="D52" s="88">
        <f t="shared" si="4"/>
        <v>0</v>
      </c>
      <c r="E52" s="87" t="s">
        <v>324</v>
      </c>
      <c r="F52" s="86">
        <f>SUM(F53)</f>
        <v>0</v>
      </c>
      <c r="G52" s="86">
        <f>SUM(G53)</f>
        <v>0</v>
      </c>
      <c r="H52" s="85">
        <f t="shared" ref="H52:H58" si="6">F52-G52</f>
        <v>0</v>
      </c>
    </row>
    <row r="53" spans="1:8" ht="19.5" customHeight="1">
      <c r="A53" s="90" t="s">
        <v>323</v>
      </c>
      <c r="B53" s="105">
        <v>0</v>
      </c>
      <c r="C53" s="105">
        <v>0</v>
      </c>
      <c r="D53" s="88">
        <f t="shared" si="4"/>
        <v>0</v>
      </c>
      <c r="E53" s="90" t="s">
        <v>322</v>
      </c>
      <c r="F53" s="105">
        <v>0</v>
      </c>
      <c r="G53" s="105">
        <v>0</v>
      </c>
      <c r="H53" s="88">
        <f t="shared" si="6"/>
        <v>0</v>
      </c>
    </row>
    <row r="54" spans="1:8" ht="19.5" customHeight="1">
      <c r="A54" s="90" t="s">
        <v>321</v>
      </c>
      <c r="B54" s="105">
        <v>0</v>
      </c>
      <c r="C54" s="105">
        <v>0</v>
      </c>
      <c r="D54" s="88">
        <f t="shared" si="4"/>
        <v>0</v>
      </c>
      <c r="E54" s="87" t="s">
        <v>320</v>
      </c>
      <c r="F54" s="86">
        <f>SUM(F55)</f>
        <v>951910</v>
      </c>
      <c r="G54" s="86">
        <f>SUM(G55)</f>
        <v>1439950</v>
      </c>
      <c r="H54" s="85">
        <f t="shared" si="6"/>
        <v>-488040</v>
      </c>
    </row>
    <row r="55" spans="1:8" ht="19.5" customHeight="1">
      <c r="A55" s="90" t="s">
        <v>319</v>
      </c>
      <c r="B55" s="105">
        <v>0</v>
      </c>
      <c r="C55" s="105">
        <v>0</v>
      </c>
      <c r="D55" s="88">
        <f t="shared" si="4"/>
        <v>0</v>
      </c>
      <c r="E55" s="96" t="s">
        <v>318</v>
      </c>
      <c r="F55" s="107">
        <f>G55+F56</f>
        <v>951910</v>
      </c>
      <c r="G55" s="107">
        <v>1439950</v>
      </c>
      <c r="H55" s="94">
        <f t="shared" si="6"/>
        <v>-488040</v>
      </c>
    </row>
    <row r="56" spans="1:8" ht="19.5" customHeight="1">
      <c r="A56" s="90"/>
      <c r="B56" s="105"/>
      <c r="C56" s="105"/>
      <c r="D56" s="88"/>
      <c r="E56" s="93" t="s">
        <v>317</v>
      </c>
      <c r="F56" s="106">
        <v>-488040</v>
      </c>
      <c r="G56" s="106">
        <v>458950</v>
      </c>
      <c r="H56" s="91">
        <f t="shared" si="6"/>
        <v>-946990</v>
      </c>
    </row>
    <row r="57" spans="1:8" ht="19.5" customHeight="1">
      <c r="A57" s="90"/>
      <c r="B57" s="105"/>
      <c r="C57" s="105"/>
      <c r="D57" s="88"/>
      <c r="E57" s="87" t="s">
        <v>316</v>
      </c>
      <c r="F57" s="86">
        <f>F50+F52+F54</f>
        <v>951910</v>
      </c>
      <c r="G57" s="86">
        <f>G50+G52+G54</f>
        <v>1439950</v>
      </c>
      <c r="H57" s="85">
        <f t="shared" si="6"/>
        <v>-488040</v>
      </c>
    </row>
    <row r="58" spans="1:8" ht="19.5" customHeight="1" thickBot="1">
      <c r="A58" s="84" t="s">
        <v>315</v>
      </c>
      <c r="B58" s="83">
        <f>B36+B48</f>
        <v>951910</v>
      </c>
      <c r="C58" s="83">
        <f>C36+C48</f>
        <v>1439950</v>
      </c>
      <c r="D58" s="82">
        <f>B58-C58</f>
        <v>-488040</v>
      </c>
      <c r="E58" s="84" t="s">
        <v>314</v>
      </c>
      <c r="F58" s="83">
        <f>F48+F57</f>
        <v>951910</v>
      </c>
      <c r="G58" s="83">
        <f>G48+G57</f>
        <v>1439950</v>
      </c>
      <c r="H58" s="82">
        <f t="shared" si="6"/>
        <v>-488040</v>
      </c>
    </row>
    <row r="60" spans="1:8" ht="19.5" customHeight="1">
      <c r="A60" s="110" t="s">
        <v>361</v>
      </c>
      <c r="B60" s="110"/>
      <c r="C60" s="110"/>
      <c r="D60" s="110"/>
      <c r="E60" s="110"/>
      <c r="F60" s="110"/>
      <c r="G60" s="110"/>
      <c r="H60" s="110"/>
    </row>
    <row r="61" spans="1:8" ht="19.5" customHeight="1">
      <c r="A61" s="111" t="str">
        <f>A3</f>
        <v>平成28年3月31日現在</v>
      </c>
      <c r="B61" s="111"/>
      <c r="C61" s="111"/>
      <c r="D61" s="111"/>
      <c r="E61" s="111"/>
      <c r="F61" s="111"/>
      <c r="G61" s="111"/>
      <c r="H61" s="111"/>
    </row>
    <row r="62" spans="1:8" ht="19.5" customHeight="1" thickBot="1">
      <c r="A62" s="104"/>
      <c r="B62" s="104"/>
      <c r="C62" s="104"/>
      <c r="D62" s="104"/>
      <c r="E62" s="104"/>
      <c r="F62" s="104"/>
      <c r="G62" s="104"/>
      <c r="H62" s="104" t="s">
        <v>360</v>
      </c>
    </row>
    <row r="63" spans="1:8" ht="19.5" customHeight="1" thickBot="1">
      <c r="A63" s="112" t="s">
        <v>359</v>
      </c>
      <c r="B63" s="113"/>
      <c r="C63" s="113"/>
      <c r="D63" s="114"/>
      <c r="E63" s="112" t="s">
        <v>358</v>
      </c>
      <c r="F63" s="113"/>
      <c r="G63" s="113"/>
      <c r="H63" s="114"/>
    </row>
    <row r="64" spans="1:8" ht="19.5" customHeight="1">
      <c r="A64" s="103"/>
      <c r="B64" s="102" t="s">
        <v>357</v>
      </c>
      <c r="C64" s="102" t="s">
        <v>356</v>
      </c>
      <c r="D64" s="101" t="s">
        <v>355</v>
      </c>
      <c r="E64" s="103"/>
      <c r="F64" s="102" t="s">
        <v>357</v>
      </c>
      <c r="G64" s="102" t="s">
        <v>356</v>
      </c>
      <c r="H64" s="101" t="s">
        <v>355</v>
      </c>
    </row>
    <row r="65" spans="1:8" ht="19.5" customHeight="1">
      <c r="A65" s="87" t="s">
        <v>354</v>
      </c>
      <c r="B65" s="86">
        <f t="shared" ref="B65:C73" si="7">B7-B36</f>
        <v>67592877</v>
      </c>
      <c r="C65" s="86">
        <f t="shared" si="7"/>
        <v>53825937</v>
      </c>
      <c r="D65" s="85">
        <f>B65-C65</f>
        <v>13766940</v>
      </c>
      <c r="E65" s="87" t="s">
        <v>353</v>
      </c>
      <c r="F65" s="86">
        <f t="shared" ref="F65:G77" si="8">F7-F36</f>
        <v>29321346</v>
      </c>
      <c r="G65" s="86">
        <f t="shared" si="8"/>
        <v>17574652</v>
      </c>
      <c r="H65" s="85">
        <f t="shared" ref="H65:H77" si="9">F65-G65</f>
        <v>11746694</v>
      </c>
    </row>
    <row r="66" spans="1:8" ht="19.5" customHeight="1">
      <c r="A66" s="90" t="s">
        <v>352</v>
      </c>
      <c r="B66" s="89">
        <f t="shared" si="7"/>
        <v>49922</v>
      </c>
      <c r="C66" s="89">
        <f t="shared" si="7"/>
        <v>24890</v>
      </c>
      <c r="D66" s="88">
        <f>B66-C66</f>
        <v>25032</v>
      </c>
      <c r="E66" s="90" t="s">
        <v>351</v>
      </c>
      <c r="F66" s="89">
        <f t="shared" si="8"/>
        <v>7909174</v>
      </c>
      <c r="G66" s="89">
        <f t="shared" si="8"/>
        <v>6595893</v>
      </c>
      <c r="H66" s="88">
        <f t="shared" si="9"/>
        <v>1313281</v>
      </c>
    </row>
    <row r="67" spans="1:8" ht="19.5" customHeight="1">
      <c r="A67" s="90" t="s">
        <v>350</v>
      </c>
      <c r="B67" s="89">
        <f t="shared" si="7"/>
        <v>34983929</v>
      </c>
      <c r="C67" s="89">
        <f t="shared" si="7"/>
        <v>22747864</v>
      </c>
      <c r="D67" s="88">
        <f>B67-C67</f>
        <v>12236065</v>
      </c>
      <c r="E67" s="90" t="s">
        <v>349</v>
      </c>
      <c r="F67" s="89">
        <f t="shared" si="8"/>
        <v>21693</v>
      </c>
      <c r="G67" s="89">
        <f t="shared" si="8"/>
        <v>0</v>
      </c>
      <c r="H67" s="88">
        <f t="shared" si="9"/>
        <v>21693</v>
      </c>
    </row>
    <row r="68" spans="1:8" ht="19.5" customHeight="1">
      <c r="A68" s="90" t="s">
        <v>348</v>
      </c>
      <c r="B68" s="89">
        <f t="shared" si="7"/>
        <v>0</v>
      </c>
      <c r="C68" s="89">
        <f t="shared" si="7"/>
        <v>0</v>
      </c>
      <c r="D68" s="88">
        <f>B68-C68</f>
        <v>0</v>
      </c>
      <c r="E68" s="100" t="s">
        <v>347</v>
      </c>
      <c r="F68" s="89">
        <f t="shared" si="8"/>
        <v>9753000</v>
      </c>
      <c r="G68" s="89">
        <f t="shared" si="8"/>
        <v>0</v>
      </c>
      <c r="H68" s="88">
        <f t="shared" si="9"/>
        <v>9753000</v>
      </c>
    </row>
    <row r="69" spans="1:8" ht="19.5" customHeight="1">
      <c r="A69" s="90" t="s">
        <v>346</v>
      </c>
      <c r="B69" s="89">
        <f t="shared" si="7"/>
        <v>27489416</v>
      </c>
      <c r="C69" s="89">
        <f t="shared" si="7"/>
        <v>25875912</v>
      </c>
      <c r="D69" s="88"/>
      <c r="E69" s="100" t="s">
        <v>345</v>
      </c>
      <c r="F69" s="89">
        <f t="shared" si="8"/>
        <v>9996000</v>
      </c>
      <c r="G69" s="89">
        <f t="shared" si="8"/>
        <v>9996000</v>
      </c>
      <c r="H69" s="88">
        <f t="shared" si="9"/>
        <v>0</v>
      </c>
    </row>
    <row r="70" spans="1:8" ht="19.5" customHeight="1">
      <c r="A70" s="90" t="s">
        <v>344</v>
      </c>
      <c r="B70" s="89">
        <f t="shared" si="7"/>
        <v>15103</v>
      </c>
      <c r="C70" s="89">
        <f t="shared" si="7"/>
        <v>0</v>
      </c>
      <c r="D70" s="88">
        <f>B70-C70</f>
        <v>15103</v>
      </c>
      <c r="E70" s="100" t="s">
        <v>343</v>
      </c>
      <c r="F70" s="89">
        <f t="shared" si="8"/>
        <v>110160</v>
      </c>
      <c r="G70" s="89">
        <f t="shared" si="8"/>
        <v>0</v>
      </c>
      <c r="H70" s="88">
        <f t="shared" si="9"/>
        <v>110160</v>
      </c>
    </row>
    <row r="71" spans="1:8" ht="19.5" customHeight="1">
      <c r="A71" s="90" t="s">
        <v>342</v>
      </c>
      <c r="B71" s="89">
        <f t="shared" si="7"/>
        <v>1920</v>
      </c>
      <c r="C71" s="89">
        <f t="shared" si="7"/>
        <v>142856</v>
      </c>
      <c r="D71" s="88">
        <f>B71-C71</f>
        <v>-140936</v>
      </c>
      <c r="E71" s="90" t="s">
        <v>341</v>
      </c>
      <c r="F71" s="89">
        <f t="shared" si="8"/>
        <v>62000</v>
      </c>
      <c r="G71" s="89">
        <f t="shared" si="8"/>
        <v>64237</v>
      </c>
      <c r="H71" s="88">
        <f t="shared" si="9"/>
        <v>-2237</v>
      </c>
    </row>
    <row r="72" spans="1:8" ht="19.5" customHeight="1">
      <c r="A72" s="90" t="s">
        <v>340</v>
      </c>
      <c r="B72" s="89">
        <f t="shared" si="7"/>
        <v>5036188</v>
      </c>
      <c r="C72" s="89">
        <f t="shared" si="7"/>
        <v>5034415</v>
      </c>
      <c r="D72" s="88">
        <f>B72-C72</f>
        <v>1773</v>
      </c>
      <c r="E72" s="90" t="s">
        <v>339</v>
      </c>
      <c r="F72" s="89">
        <f t="shared" si="8"/>
        <v>1469319</v>
      </c>
      <c r="G72" s="89">
        <f t="shared" si="8"/>
        <v>918522</v>
      </c>
      <c r="H72" s="88">
        <f t="shared" si="9"/>
        <v>550797</v>
      </c>
    </row>
    <row r="73" spans="1:8" ht="19.5" customHeight="1">
      <c r="A73" s="90" t="s">
        <v>338</v>
      </c>
      <c r="B73" s="89">
        <f t="shared" si="7"/>
        <v>16399</v>
      </c>
      <c r="C73" s="89">
        <f t="shared" si="7"/>
        <v>0</v>
      </c>
      <c r="D73" s="88">
        <f>B73-C73</f>
        <v>16399</v>
      </c>
      <c r="E73" s="87" t="s">
        <v>337</v>
      </c>
      <c r="F73" s="86">
        <f t="shared" si="8"/>
        <v>256095920</v>
      </c>
      <c r="G73" s="86">
        <f t="shared" si="8"/>
        <v>275441000</v>
      </c>
      <c r="H73" s="85">
        <f t="shared" si="9"/>
        <v>-19345080</v>
      </c>
    </row>
    <row r="74" spans="1:8" ht="19.5" customHeight="1">
      <c r="A74" s="90"/>
      <c r="B74" s="89"/>
      <c r="C74" s="89"/>
      <c r="D74" s="88"/>
      <c r="E74" s="90" t="s">
        <v>336</v>
      </c>
      <c r="F74" s="89">
        <f t="shared" si="8"/>
        <v>254847000</v>
      </c>
      <c r="G74" s="89">
        <f t="shared" si="8"/>
        <v>264600000</v>
      </c>
      <c r="H74" s="88">
        <f t="shared" si="9"/>
        <v>-9753000</v>
      </c>
    </row>
    <row r="75" spans="1:8" ht="19.5" customHeight="1">
      <c r="A75" s="90"/>
      <c r="B75" s="89"/>
      <c r="C75" s="89"/>
      <c r="D75" s="88"/>
      <c r="E75" s="90" t="s">
        <v>335</v>
      </c>
      <c r="F75" s="89">
        <f t="shared" si="8"/>
        <v>845000</v>
      </c>
      <c r="G75" s="89">
        <f t="shared" si="8"/>
        <v>10841000</v>
      </c>
      <c r="H75" s="88">
        <f t="shared" si="9"/>
        <v>-9996000</v>
      </c>
    </row>
    <row r="76" spans="1:8" ht="19.5" customHeight="1">
      <c r="A76" s="90"/>
      <c r="B76" s="89"/>
      <c r="C76" s="89"/>
      <c r="D76" s="88">
        <f t="shared" ref="D76:D84" si="10">B76-C76</f>
        <v>0</v>
      </c>
      <c r="E76" s="90" t="s">
        <v>334</v>
      </c>
      <c r="F76" s="89">
        <f t="shared" si="8"/>
        <v>403920</v>
      </c>
      <c r="G76" s="89">
        <f t="shared" si="8"/>
        <v>0</v>
      </c>
      <c r="H76" s="88">
        <f t="shared" si="9"/>
        <v>403920</v>
      </c>
    </row>
    <row r="77" spans="1:8" ht="19.5" customHeight="1" thickBot="1">
      <c r="A77" s="87" t="s">
        <v>333</v>
      </c>
      <c r="B77" s="86">
        <f t="shared" ref="B77:C86" si="11">B19-B48</f>
        <v>396435981</v>
      </c>
      <c r="C77" s="86">
        <f t="shared" si="11"/>
        <v>423817361</v>
      </c>
      <c r="D77" s="85">
        <f t="shared" si="10"/>
        <v>-27381380</v>
      </c>
      <c r="E77" s="84" t="s">
        <v>332</v>
      </c>
      <c r="F77" s="86">
        <f t="shared" si="8"/>
        <v>285417266</v>
      </c>
      <c r="G77" s="86">
        <f t="shared" si="8"/>
        <v>293015652</v>
      </c>
      <c r="H77" s="82">
        <f t="shared" si="9"/>
        <v>-7598386</v>
      </c>
    </row>
    <row r="78" spans="1:8" ht="19.5" customHeight="1" thickBot="1">
      <c r="A78" s="87" t="s">
        <v>331</v>
      </c>
      <c r="B78" s="86">
        <f t="shared" si="11"/>
        <v>363319249</v>
      </c>
      <c r="C78" s="86">
        <f t="shared" si="11"/>
        <v>382351412</v>
      </c>
      <c r="D78" s="85">
        <f t="shared" si="10"/>
        <v>-19032163</v>
      </c>
      <c r="E78" s="112" t="s">
        <v>330</v>
      </c>
      <c r="F78" s="113"/>
      <c r="G78" s="113"/>
      <c r="H78" s="114"/>
    </row>
    <row r="79" spans="1:8" ht="19.5" customHeight="1">
      <c r="A79" s="90" t="s">
        <v>329</v>
      </c>
      <c r="B79" s="89">
        <f t="shared" si="11"/>
        <v>363319249</v>
      </c>
      <c r="C79" s="89">
        <f t="shared" si="11"/>
        <v>382351412</v>
      </c>
      <c r="D79" s="88">
        <f t="shared" si="10"/>
        <v>-19032163</v>
      </c>
      <c r="E79" s="99" t="s">
        <v>328</v>
      </c>
      <c r="F79" s="98">
        <f t="shared" ref="F79:G87" si="12">F21-F50</f>
        <v>59760000</v>
      </c>
      <c r="G79" s="98">
        <f t="shared" si="12"/>
        <v>59760000</v>
      </c>
      <c r="H79" s="97">
        <f>F79-G79</f>
        <v>0</v>
      </c>
    </row>
    <row r="80" spans="1:8" ht="19.5" customHeight="1">
      <c r="A80" s="87" t="s">
        <v>327</v>
      </c>
      <c r="B80" s="86">
        <f t="shared" si="11"/>
        <v>33116732</v>
      </c>
      <c r="C80" s="86">
        <f t="shared" si="11"/>
        <v>41465949</v>
      </c>
      <c r="D80" s="85">
        <f t="shared" si="10"/>
        <v>-8349217</v>
      </c>
      <c r="E80" s="90" t="s">
        <v>326</v>
      </c>
      <c r="F80" s="89">
        <f t="shared" si="12"/>
        <v>59760000</v>
      </c>
      <c r="G80" s="89">
        <f t="shared" si="12"/>
        <v>59760000</v>
      </c>
      <c r="H80" s="88">
        <v>0</v>
      </c>
    </row>
    <row r="81" spans="1:8" ht="19.5" customHeight="1">
      <c r="A81" s="90" t="s">
        <v>325</v>
      </c>
      <c r="B81" s="89">
        <f t="shared" si="11"/>
        <v>4524</v>
      </c>
      <c r="C81" s="89">
        <f t="shared" si="11"/>
        <v>58792</v>
      </c>
      <c r="D81" s="88">
        <f t="shared" si="10"/>
        <v>-54268</v>
      </c>
      <c r="E81" s="87" t="s">
        <v>324</v>
      </c>
      <c r="F81" s="86">
        <f t="shared" si="12"/>
        <v>138679008</v>
      </c>
      <c r="G81" s="86">
        <f t="shared" si="12"/>
        <v>143604504</v>
      </c>
      <c r="H81" s="85">
        <f t="shared" ref="H81:H87" si="13">F81-G81</f>
        <v>-4925496</v>
      </c>
    </row>
    <row r="82" spans="1:8" ht="19.5" customHeight="1">
      <c r="A82" s="90" t="s">
        <v>323</v>
      </c>
      <c r="B82" s="89">
        <f t="shared" si="11"/>
        <v>13112206</v>
      </c>
      <c r="C82" s="89">
        <f t="shared" si="11"/>
        <v>16207156</v>
      </c>
      <c r="D82" s="88">
        <f t="shared" si="10"/>
        <v>-3094950</v>
      </c>
      <c r="E82" s="90" t="s">
        <v>322</v>
      </c>
      <c r="F82" s="89">
        <f t="shared" si="12"/>
        <v>138679008</v>
      </c>
      <c r="G82" s="89">
        <f t="shared" si="12"/>
        <v>143604504</v>
      </c>
      <c r="H82" s="88">
        <f t="shared" si="13"/>
        <v>-4925496</v>
      </c>
    </row>
    <row r="83" spans="1:8" ht="19.5" customHeight="1">
      <c r="A83" s="90" t="s">
        <v>321</v>
      </c>
      <c r="B83" s="89">
        <f t="shared" si="11"/>
        <v>1200002</v>
      </c>
      <c r="C83" s="89">
        <f t="shared" si="11"/>
        <v>1600001</v>
      </c>
      <c r="D83" s="88">
        <f t="shared" si="10"/>
        <v>-399999</v>
      </c>
      <c r="E83" s="87" t="s">
        <v>320</v>
      </c>
      <c r="F83" s="86">
        <f t="shared" si="12"/>
        <v>-19827416</v>
      </c>
      <c r="G83" s="86">
        <f t="shared" si="12"/>
        <v>-18736858</v>
      </c>
      <c r="H83" s="85">
        <f t="shared" si="13"/>
        <v>-1090558</v>
      </c>
    </row>
    <row r="84" spans="1:8" ht="19.5" customHeight="1">
      <c r="A84" s="90" t="s">
        <v>319</v>
      </c>
      <c r="B84" s="89">
        <f t="shared" si="11"/>
        <v>18800000</v>
      </c>
      <c r="C84" s="89">
        <f t="shared" si="11"/>
        <v>23600000</v>
      </c>
      <c r="D84" s="88">
        <f t="shared" si="10"/>
        <v>-4800000</v>
      </c>
      <c r="E84" s="96" t="s">
        <v>318</v>
      </c>
      <c r="F84" s="95">
        <f t="shared" si="12"/>
        <v>-19827416</v>
      </c>
      <c r="G84" s="95">
        <f t="shared" si="12"/>
        <v>-18736858</v>
      </c>
      <c r="H84" s="94">
        <f t="shared" si="13"/>
        <v>-1090558</v>
      </c>
    </row>
    <row r="85" spans="1:8" ht="19.5" customHeight="1">
      <c r="A85" s="90"/>
      <c r="B85" s="89">
        <f t="shared" si="11"/>
        <v>0</v>
      </c>
      <c r="C85" s="89">
        <f t="shared" si="11"/>
        <v>0</v>
      </c>
      <c r="D85" s="88"/>
      <c r="E85" s="93" t="s">
        <v>317</v>
      </c>
      <c r="F85" s="92">
        <f t="shared" si="12"/>
        <v>-1090558</v>
      </c>
      <c r="G85" s="92">
        <f t="shared" si="12"/>
        <v>-20798408</v>
      </c>
      <c r="H85" s="91">
        <f t="shared" si="13"/>
        <v>19707850</v>
      </c>
    </row>
    <row r="86" spans="1:8" ht="19.5" customHeight="1">
      <c r="A86" s="90"/>
      <c r="B86" s="89">
        <f t="shared" si="11"/>
        <v>0</v>
      </c>
      <c r="C86" s="89">
        <f t="shared" si="11"/>
        <v>0</v>
      </c>
      <c r="D86" s="88"/>
      <c r="E86" s="87" t="s">
        <v>316</v>
      </c>
      <c r="F86" s="86">
        <f t="shared" si="12"/>
        <v>178611592</v>
      </c>
      <c r="G86" s="86">
        <f t="shared" si="12"/>
        <v>184627646</v>
      </c>
      <c r="H86" s="85">
        <f t="shared" si="13"/>
        <v>-6016054</v>
      </c>
    </row>
    <row r="87" spans="1:8" ht="19.5" customHeight="1" thickBot="1">
      <c r="A87" s="84" t="s">
        <v>315</v>
      </c>
      <c r="B87" s="83">
        <f>B65+B77</f>
        <v>464028858</v>
      </c>
      <c r="C87" s="83">
        <f>C65+C77</f>
        <v>477643298</v>
      </c>
      <c r="D87" s="82">
        <f>B87-C87</f>
        <v>-13614440</v>
      </c>
      <c r="E87" s="84" t="s">
        <v>314</v>
      </c>
      <c r="F87" s="83">
        <f t="shared" si="12"/>
        <v>464028858</v>
      </c>
      <c r="G87" s="83">
        <f t="shared" si="12"/>
        <v>477643298</v>
      </c>
      <c r="H87" s="82">
        <f t="shared" si="13"/>
        <v>-13614440</v>
      </c>
    </row>
  </sheetData>
  <mergeCells count="15">
    <mergeCell ref="A63:D63"/>
    <mergeCell ref="E63:H63"/>
    <mergeCell ref="E78:H78"/>
    <mergeCell ref="A32:H32"/>
    <mergeCell ref="A34:D34"/>
    <mergeCell ref="E34:H34"/>
    <mergeCell ref="E49:H49"/>
    <mergeCell ref="A60:H60"/>
    <mergeCell ref="A61:H61"/>
    <mergeCell ref="A31:H31"/>
    <mergeCell ref="A2:H2"/>
    <mergeCell ref="A3:H3"/>
    <mergeCell ref="A5:D5"/>
    <mergeCell ref="E5:H5"/>
    <mergeCell ref="E20:H20"/>
  </mergeCells>
  <phoneticPr fontId="3"/>
  <pageMargins left="0.74803149606299213" right="0.74803149606299213" top="0.98425196850393704" bottom="0.98425196850393704" header="0.51181102362204722" footer="0.51181102362204722"/>
  <pageSetup paperSize="9" scale="87" fitToHeight="3" orientation="landscape" r:id="rId1"/>
  <headerFooter alignWithMargins="0"/>
  <rowBreaks count="1" manualBreakCount="1">
    <brk id="2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6"/>
  <sheetViews>
    <sheetView view="pageBreakPreview" zoomScaleNormal="100" zoomScaleSheetLayoutView="100" workbookViewId="0">
      <selection activeCell="D15" sqref="D15"/>
    </sheetView>
  </sheetViews>
  <sheetFormatPr defaultRowHeight="13.5"/>
  <cols>
    <col min="1" max="2" width="3.75" style="71" customWidth="1"/>
    <col min="3" max="3" width="42.625" style="71" customWidth="1"/>
    <col min="4" max="6" width="13.625" style="71" customWidth="1"/>
    <col min="7" max="16384" width="9" style="71"/>
  </cols>
  <sheetData>
    <row r="1" spans="1:6" ht="17.25">
      <c r="A1" s="118" t="s">
        <v>215</v>
      </c>
      <c r="B1" s="118"/>
      <c r="C1" s="118"/>
      <c r="D1" s="118"/>
      <c r="E1" s="118"/>
      <c r="F1" s="118"/>
    </row>
    <row r="2" spans="1:6">
      <c r="A2" s="119" t="s">
        <v>121</v>
      </c>
      <c r="B2" s="119"/>
      <c r="C2" s="119"/>
      <c r="D2" s="119"/>
      <c r="E2" s="119"/>
      <c r="F2" s="119"/>
    </row>
    <row r="3" spans="1:6">
      <c r="A3" s="72"/>
      <c r="B3" s="72"/>
      <c r="C3" s="72"/>
      <c r="D3" s="72"/>
      <c r="E3" s="72"/>
      <c r="F3" s="72" t="s">
        <v>122</v>
      </c>
    </row>
    <row r="4" spans="1:6">
      <c r="A4" s="120" t="s">
        <v>3</v>
      </c>
      <c r="B4" s="120"/>
      <c r="C4" s="120"/>
      <c r="D4" s="73" t="s">
        <v>216</v>
      </c>
      <c r="E4" s="73" t="s">
        <v>217</v>
      </c>
      <c r="F4" s="73" t="s">
        <v>218</v>
      </c>
    </row>
    <row r="5" spans="1:6" ht="13.5" customHeight="1">
      <c r="A5" s="116" t="s">
        <v>219</v>
      </c>
      <c r="B5" s="116" t="s">
        <v>220</v>
      </c>
      <c r="C5" s="74" t="s">
        <v>221</v>
      </c>
      <c r="D5" s="75">
        <f>D6+D8+D11+D13+D15+D17+D21+D24</f>
        <v>168013367</v>
      </c>
      <c r="E5" s="75">
        <f>E6+E8+E11+E13+E15+E17+E21+E24</f>
        <v>116578138</v>
      </c>
      <c r="F5" s="75">
        <f t="shared" ref="F5:F68" si="0">D5-E5</f>
        <v>51435229</v>
      </c>
    </row>
    <row r="6" spans="1:6">
      <c r="A6" s="116"/>
      <c r="B6" s="116"/>
      <c r="C6" s="74" t="s">
        <v>222</v>
      </c>
      <c r="D6" s="75">
        <f>SUM(D7)</f>
        <v>21576308</v>
      </c>
      <c r="E6" s="75">
        <f>SUM(E7)</f>
        <v>8218505</v>
      </c>
      <c r="F6" s="75">
        <f t="shared" si="0"/>
        <v>13357803</v>
      </c>
    </row>
    <row r="7" spans="1:6">
      <c r="A7" s="116"/>
      <c r="B7" s="116"/>
      <c r="C7" s="76" t="s">
        <v>223</v>
      </c>
      <c r="D7" s="77">
        <v>21576308</v>
      </c>
      <c r="E7" s="77">
        <v>8218505</v>
      </c>
      <c r="F7" s="79">
        <f t="shared" si="0"/>
        <v>13357803</v>
      </c>
    </row>
    <row r="8" spans="1:6">
      <c r="A8" s="116"/>
      <c r="B8" s="116"/>
      <c r="C8" s="74" t="s">
        <v>224</v>
      </c>
      <c r="D8" s="75">
        <f>SUM(D9:D10)</f>
        <v>3921435</v>
      </c>
      <c r="E8" s="75">
        <f>SUM(E9:E10)</f>
        <v>1033985</v>
      </c>
      <c r="F8" s="75">
        <f t="shared" si="0"/>
        <v>2887450</v>
      </c>
    </row>
    <row r="9" spans="1:6">
      <c r="A9" s="116"/>
      <c r="B9" s="116"/>
      <c r="C9" s="76" t="s">
        <v>225</v>
      </c>
      <c r="D9" s="77">
        <v>1644104</v>
      </c>
      <c r="E9" s="77">
        <v>382095</v>
      </c>
      <c r="F9" s="79">
        <f t="shared" si="0"/>
        <v>1262009</v>
      </c>
    </row>
    <row r="10" spans="1:6">
      <c r="A10" s="116"/>
      <c r="B10" s="116"/>
      <c r="C10" s="76" t="s">
        <v>226</v>
      </c>
      <c r="D10" s="77">
        <v>2277331</v>
      </c>
      <c r="E10" s="77">
        <v>651890</v>
      </c>
      <c r="F10" s="79">
        <f t="shared" si="0"/>
        <v>1625441</v>
      </c>
    </row>
    <row r="11" spans="1:6">
      <c r="A11" s="116"/>
      <c r="B11" s="116"/>
      <c r="C11" s="74" t="s">
        <v>227</v>
      </c>
      <c r="D11" s="75">
        <f>SUM(D12)</f>
        <v>108332283</v>
      </c>
      <c r="E11" s="75">
        <f>SUM(E12)</f>
        <v>82429377</v>
      </c>
      <c r="F11" s="75">
        <f t="shared" si="0"/>
        <v>25902906</v>
      </c>
    </row>
    <row r="12" spans="1:6">
      <c r="A12" s="116"/>
      <c r="B12" s="116"/>
      <c r="C12" s="76" t="s">
        <v>223</v>
      </c>
      <c r="D12" s="77">
        <v>108332283</v>
      </c>
      <c r="E12" s="77">
        <v>82429377</v>
      </c>
      <c r="F12" s="79">
        <f t="shared" si="0"/>
        <v>25902906</v>
      </c>
    </row>
    <row r="13" spans="1:6">
      <c r="A13" s="116"/>
      <c r="B13" s="116"/>
      <c r="C13" s="74" t="s">
        <v>227</v>
      </c>
      <c r="D13" s="75">
        <f>SUM(D14)</f>
        <v>10621465</v>
      </c>
      <c r="E13" s="75">
        <f>SUM(E14)</f>
        <v>7627097</v>
      </c>
      <c r="F13" s="75">
        <f t="shared" si="0"/>
        <v>2994368</v>
      </c>
    </row>
    <row r="14" spans="1:6">
      <c r="A14" s="116"/>
      <c r="B14" s="116"/>
      <c r="C14" s="76" t="s">
        <v>226</v>
      </c>
      <c r="D14" s="77">
        <v>10621465</v>
      </c>
      <c r="E14" s="77">
        <v>7627097</v>
      </c>
      <c r="F14" s="79">
        <f t="shared" si="0"/>
        <v>2994368</v>
      </c>
    </row>
    <row r="15" spans="1:6">
      <c r="A15" s="116"/>
      <c r="B15" s="116"/>
      <c r="C15" s="74" t="s">
        <v>228</v>
      </c>
      <c r="D15" s="75">
        <f>D16</f>
        <v>415489</v>
      </c>
      <c r="E15" s="75">
        <f>SUM(E16:E16)</f>
        <v>0</v>
      </c>
      <c r="F15" s="75">
        <f t="shared" si="0"/>
        <v>415489</v>
      </c>
    </row>
    <row r="16" spans="1:6">
      <c r="A16" s="116"/>
      <c r="B16" s="116"/>
      <c r="C16" s="76" t="s">
        <v>229</v>
      </c>
      <c r="D16" s="77">
        <v>415489</v>
      </c>
      <c r="E16" s="77">
        <v>0</v>
      </c>
      <c r="F16" s="79">
        <f t="shared" si="0"/>
        <v>415489</v>
      </c>
    </row>
    <row r="17" spans="1:6">
      <c r="A17" s="116"/>
      <c r="B17" s="116"/>
      <c r="C17" s="74" t="s">
        <v>230</v>
      </c>
      <c r="D17" s="75">
        <f>SUM(D18:D20)</f>
        <v>22892517</v>
      </c>
      <c r="E17" s="75">
        <f>SUM(E18:E20)</f>
        <v>16069174</v>
      </c>
      <c r="F17" s="75">
        <f t="shared" si="0"/>
        <v>6823343</v>
      </c>
    </row>
    <row r="18" spans="1:6">
      <c r="A18" s="116"/>
      <c r="B18" s="116"/>
      <c r="C18" s="76" t="s">
        <v>231</v>
      </c>
      <c r="D18" s="77">
        <v>8464844</v>
      </c>
      <c r="E18" s="77">
        <v>5827447</v>
      </c>
      <c r="F18" s="79">
        <f t="shared" si="0"/>
        <v>2637397</v>
      </c>
    </row>
    <row r="19" spans="1:6">
      <c r="A19" s="116"/>
      <c r="B19" s="116"/>
      <c r="C19" s="76" t="s">
        <v>232</v>
      </c>
      <c r="D19" s="77">
        <v>13147571</v>
      </c>
      <c r="E19" s="77">
        <v>9568527</v>
      </c>
      <c r="F19" s="79">
        <f t="shared" si="0"/>
        <v>3579044</v>
      </c>
    </row>
    <row r="20" spans="1:6">
      <c r="A20" s="116"/>
      <c r="B20" s="116"/>
      <c r="C20" s="76" t="s">
        <v>233</v>
      </c>
      <c r="D20" s="77">
        <v>1280102</v>
      </c>
      <c r="E20" s="77">
        <v>673200</v>
      </c>
      <c r="F20" s="79">
        <f t="shared" si="0"/>
        <v>606902</v>
      </c>
    </row>
    <row r="21" spans="1:6">
      <c r="A21" s="116"/>
      <c r="B21" s="116"/>
      <c r="C21" s="74" t="s">
        <v>234</v>
      </c>
      <c r="D21" s="75">
        <f>SUM(D22:D23)</f>
        <v>253870</v>
      </c>
      <c r="E21" s="75">
        <f>SUM(E22:E22)</f>
        <v>400000</v>
      </c>
      <c r="F21" s="75">
        <f t="shared" si="0"/>
        <v>-146130</v>
      </c>
    </row>
    <row r="22" spans="1:6">
      <c r="A22" s="116"/>
      <c r="B22" s="116"/>
      <c r="C22" s="76" t="s">
        <v>235</v>
      </c>
      <c r="D22" s="77">
        <v>200000</v>
      </c>
      <c r="E22" s="77">
        <v>400000</v>
      </c>
      <c r="F22" s="79">
        <f t="shared" si="0"/>
        <v>-200000</v>
      </c>
    </row>
    <row r="23" spans="1:6">
      <c r="A23" s="116"/>
      <c r="B23" s="116"/>
      <c r="C23" s="76" t="s">
        <v>236</v>
      </c>
      <c r="D23" s="77">
        <v>53870</v>
      </c>
      <c r="E23" s="77"/>
      <c r="F23" s="79"/>
    </row>
    <row r="24" spans="1:6">
      <c r="A24" s="116"/>
      <c r="B24" s="116"/>
      <c r="C24" s="74" t="s">
        <v>237</v>
      </c>
      <c r="D24" s="75">
        <f>SUM(D25)</f>
        <v>0</v>
      </c>
      <c r="E24" s="75">
        <f>SUM(E25)</f>
        <v>800000</v>
      </c>
      <c r="F24" s="75">
        <f>D24-E24</f>
        <v>-800000</v>
      </c>
    </row>
    <row r="25" spans="1:6">
      <c r="A25" s="116"/>
      <c r="B25" s="116"/>
      <c r="C25" s="76" t="s">
        <v>238</v>
      </c>
      <c r="D25" s="77"/>
      <c r="E25" s="77">
        <v>800000</v>
      </c>
      <c r="F25" s="79">
        <f>D25-E25</f>
        <v>-800000</v>
      </c>
    </row>
    <row r="26" spans="1:6">
      <c r="A26" s="116"/>
      <c r="B26" s="116"/>
      <c r="C26" s="78" t="s">
        <v>239</v>
      </c>
      <c r="D26" s="75">
        <f>D5</f>
        <v>168013367</v>
      </c>
      <c r="E26" s="75">
        <f>E5</f>
        <v>116578138</v>
      </c>
      <c r="F26" s="75">
        <f t="shared" si="0"/>
        <v>51435229</v>
      </c>
    </row>
    <row r="27" spans="1:6">
      <c r="A27" s="116"/>
      <c r="B27" s="116" t="s">
        <v>240</v>
      </c>
      <c r="C27" s="74" t="s">
        <v>241</v>
      </c>
      <c r="D27" s="75">
        <f>SUM(D28:D31)</f>
        <v>104621656</v>
      </c>
      <c r="E27" s="75">
        <f>SUM(E28:E31)</f>
        <v>76795216</v>
      </c>
      <c r="F27" s="75">
        <f t="shared" si="0"/>
        <v>27826440</v>
      </c>
    </row>
    <row r="28" spans="1:6">
      <c r="A28" s="116"/>
      <c r="B28" s="116"/>
      <c r="C28" s="76" t="s">
        <v>242</v>
      </c>
      <c r="D28" s="77">
        <v>488040</v>
      </c>
      <c r="E28" s="77">
        <v>341050</v>
      </c>
      <c r="F28" s="79">
        <f t="shared" si="0"/>
        <v>146990</v>
      </c>
    </row>
    <row r="29" spans="1:6">
      <c r="A29" s="116"/>
      <c r="B29" s="116"/>
      <c r="C29" s="76" t="s">
        <v>243</v>
      </c>
      <c r="D29" s="77">
        <v>79749211</v>
      </c>
      <c r="E29" s="77">
        <v>65265518</v>
      </c>
      <c r="F29" s="79">
        <f t="shared" si="0"/>
        <v>14483693</v>
      </c>
    </row>
    <row r="30" spans="1:6">
      <c r="A30" s="116"/>
      <c r="B30" s="116"/>
      <c r="C30" s="76" t="s">
        <v>244</v>
      </c>
      <c r="D30" s="77">
        <v>12230908</v>
      </c>
      <c r="E30" s="77">
        <v>4170790</v>
      </c>
      <c r="F30" s="79">
        <f t="shared" si="0"/>
        <v>8060118</v>
      </c>
    </row>
    <row r="31" spans="1:6">
      <c r="A31" s="116"/>
      <c r="B31" s="116"/>
      <c r="C31" s="76" t="s">
        <v>245</v>
      </c>
      <c r="D31" s="77">
        <v>12153497</v>
      </c>
      <c r="E31" s="77">
        <v>7017858</v>
      </c>
      <c r="F31" s="79">
        <f t="shared" si="0"/>
        <v>5135639</v>
      </c>
    </row>
    <row r="32" spans="1:6">
      <c r="A32" s="116"/>
      <c r="B32" s="116"/>
      <c r="C32" s="74" t="s">
        <v>246</v>
      </c>
      <c r="D32" s="75">
        <f>SUM(D33:D44)</f>
        <v>26884203</v>
      </c>
      <c r="E32" s="75">
        <f>SUM(E33:E44)</f>
        <v>24896319</v>
      </c>
      <c r="F32" s="75">
        <f t="shared" si="0"/>
        <v>1987884</v>
      </c>
    </row>
    <row r="33" spans="1:6">
      <c r="A33" s="116"/>
      <c r="B33" s="116"/>
      <c r="C33" s="76" t="s">
        <v>247</v>
      </c>
      <c r="D33" s="77">
        <v>13728713</v>
      </c>
      <c r="E33" s="77">
        <v>10258969</v>
      </c>
      <c r="F33" s="79">
        <f t="shared" si="0"/>
        <v>3469744</v>
      </c>
    </row>
    <row r="34" spans="1:6">
      <c r="A34" s="116"/>
      <c r="B34" s="116"/>
      <c r="C34" s="76" t="s">
        <v>248</v>
      </c>
      <c r="D34" s="77">
        <v>2381946</v>
      </c>
      <c r="E34" s="77">
        <v>1409288</v>
      </c>
      <c r="F34" s="79">
        <f t="shared" si="0"/>
        <v>972658</v>
      </c>
    </row>
    <row r="35" spans="1:6">
      <c r="A35" s="116"/>
      <c r="B35" s="116"/>
      <c r="C35" s="76" t="s">
        <v>249</v>
      </c>
      <c r="D35" s="77">
        <v>0</v>
      </c>
      <c r="E35" s="77">
        <v>128196</v>
      </c>
      <c r="F35" s="79">
        <f t="shared" si="0"/>
        <v>-128196</v>
      </c>
    </row>
    <row r="36" spans="1:6">
      <c r="A36" s="116"/>
      <c r="B36" s="116"/>
      <c r="C36" s="76" t="s">
        <v>250</v>
      </c>
      <c r="D36" s="77">
        <v>619002</v>
      </c>
      <c r="E36" s="77">
        <v>470804</v>
      </c>
      <c r="F36" s="79">
        <f t="shared" si="0"/>
        <v>148198</v>
      </c>
    </row>
    <row r="37" spans="1:6">
      <c r="A37" s="116"/>
      <c r="B37" s="116"/>
      <c r="C37" s="76" t="s">
        <v>251</v>
      </c>
      <c r="D37" s="77">
        <v>318550</v>
      </c>
      <c r="E37" s="77">
        <v>214154</v>
      </c>
      <c r="F37" s="79">
        <f t="shared" si="0"/>
        <v>104396</v>
      </c>
    </row>
    <row r="38" spans="1:6">
      <c r="A38" s="116"/>
      <c r="B38" s="116"/>
      <c r="C38" s="76" t="s">
        <v>252</v>
      </c>
      <c r="D38" s="77">
        <v>0</v>
      </c>
      <c r="E38" s="77">
        <v>6763</v>
      </c>
      <c r="F38" s="79">
        <f t="shared" si="0"/>
        <v>-6763</v>
      </c>
    </row>
    <row r="39" spans="1:6">
      <c r="A39" s="116"/>
      <c r="B39" s="116"/>
      <c r="C39" s="76" t="s">
        <v>253</v>
      </c>
      <c r="D39" s="77">
        <v>4320</v>
      </c>
      <c r="E39" s="77">
        <v>0</v>
      </c>
      <c r="F39" s="79">
        <f t="shared" si="0"/>
        <v>4320</v>
      </c>
    </row>
    <row r="40" spans="1:6">
      <c r="A40" s="116"/>
      <c r="B40" s="116"/>
      <c r="C40" s="76" t="s">
        <v>254</v>
      </c>
      <c r="D40" s="77">
        <v>7523773</v>
      </c>
      <c r="E40" s="77">
        <v>6318560</v>
      </c>
      <c r="F40" s="79">
        <f t="shared" si="0"/>
        <v>1205213</v>
      </c>
    </row>
    <row r="41" spans="1:6">
      <c r="A41" s="116"/>
      <c r="B41" s="116"/>
      <c r="C41" s="76" t="s">
        <v>255</v>
      </c>
      <c r="D41" s="77">
        <v>774932</v>
      </c>
      <c r="E41" s="77">
        <v>4669169</v>
      </c>
      <c r="F41" s="79">
        <f t="shared" si="0"/>
        <v>-3894237</v>
      </c>
    </row>
    <row r="42" spans="1:6">
      <c r="A42" s="116"/>
      <c r="B42" s="116"/>
      <c r="C42" s="76" t="s">
        <v>256</v>
      </c>
      <c r="D42" s="77"/>
      <c r="E42" s="77">
        <v>5000</v>
      </c>
      <c r="F42" s="79">
        <f t="shared" si="0"/>
        <v>-5000</v>
      </c>
    </row>
    <row r="43" spans="1:6">
      <c r="A43" s="116"/>
      <c r="B43" s="116"/>
      <c r="C43" s="76" t="s">
        <v>257</v>
      </c>
      <c r="D43" s="77">
        <v>1532967</v>
      </c>
      <c r="E43" s="77">
        <v>1334193</v>
      </c>
      <c r="F43" s="79">
        <f t="shared" si="0"/>
        <v>198774</v>
      </c>
    </row>
    <row r="44" spans="1:6">
      <c r="A44" s="116"/>
      <c r="B44" s="116"/>
      <c r="C44" s="76" t="s">
        <v>258</v>
      </c>
      <c r="D44" s="77">
        <v>0</v>
      </c>
      <c r="E44" s="77">
        <v>81223</v>
      </c>
      <c r="F44" s="79">
        <f t="shared" si="0"/>
        <v>-81223</v>
      </c>
    </row>
    <row r="45" spans="1:6">
      <c r="A45" s="116"/>
      <c r="B45" s="116"/>
      <c r="C45" s="74" t="s">
        <v>259</v>
      </c>
      <c r="D45" s="75">
        <f>SUM(D46:D62)</f>
        <v>18203344</v>
      </c>
      <c r="E45" s="75">
        <f>SUM(E46:E62)</f>
        <v>15229716</v>
      </c>
      <c r="F45" s="75">
        <f t="shared" si="0"/>
        <v>2973628</v>
      </c>
    </row>
    <row r="46" spans="1:6">
      <c r="A46" s="116"/>
      <c r="B46" s="116"/>
      <c r="C46" s="76" t="s">
        <v>260</v>
      </c>
      <c r="D46" s="77">
        <v>0</v>
      </c>
      <c r="E46" s="77">
        <v>18922</v>
      </c>
      <c r="F46" s="79">
        <f t="shared" si="0"/>
        <v>-18922</v>
      </c>
    </row>
    <row r="47" spans="1:6">
      <c r="A47" s="116"/>
      <c r="B47" s="116"/>
      <c r="C47" s="76" t="s">
        <v>261</v>
      </c>
      <c r="D47" s="77">
        <v>53430</v>
      </c>
      <c r="E47" s="77">
        <v>84774</v>
      </c>
      <c r="F47" s="79">
        <f t="shared" si="0"/>
        <v>-31344</v>
      </c>
    </row>
    <row r="48" spans="1:6">
      <c r="A48" s="116"/>
      <c r="B48" s="116"/>
      <c r="C48" s="76" t="s">
        <v>262</v>
      </c>
      <c r="D48" s="77">
        <v>242758</v>
      </c>
      <c r="E48" s="77">
        <v>262028</v>
      </c>
      <c r="F48" s="79">
        <f t="shared" si="0"/>
        <v>-19270</v>
      </c>
    </row>
    <row r="49" spans="1:6">
      <c r="A49" s="116"/>
      <c r="B49" s="116"/>
      <c r="C49" s="76" t="s">
        <v>263</v>
      </c>
      <c r="D49" s="77">
        <v>387749</v>
      </c>
      <c r="E49" s="77">
        <v>137988</v>
      </c>
      <c r="F49" s="79">
        <f t="shared" si="0"/>
        <v>249761</v>
      </c>
    </row>
    <row r="50" spans="1:6">
      <c r="A50" s="116"/>
      <c r="B50" s="116"/>
      <c r="C50" s="76" t="s">
        <v>264</v>
      </c>
      <c r="D50" s="77">
        <v>284292</v>
      </c>
      <c r="E50" s="77">
        <v>299085</v>
      </c>
      <c r="F50" s="79">
        <f t="shared" si="0"/>
        <v>-14793</v>
      </c>
    </row>
    <row r="51" spans="1:6">
      <c r="A51" s="116"/>
      <c r="B51" s="116"/>
      <c r="C51" s="76" t="s">
        <v>265</v>
      </c>
      <c r="D51" s="77">
        <v>81540</v>
      </c>
      <c r="E51" s="77">
        <v>0</v>
      </c>
      <c r="F51" s="79">
        <f t="shared" si="0"/>
        <v>81540</v>
      </c>
    </row>
    <row r="52" spans="1:6">
      <c r="A52" s="116"/>
      <c r="B52" s="116"/>
      <c r="C52" s="76" t="s">
        <v>266</v>
      </c>
      <c r="D52" s="77">
        <v>419453</v>
      </c>
      <c r="E52" s="77">
        <v>378960</v>
      </c>
      <c r="F52" s="79">
        <f t="shared" si="0"/>
        <v>40493</v>
      </c>
    </row>
    <row r="53" spans="1:6">
      <c r="A53" s="116"/>
      <c r="B53" s="116"/>
      <c r="C53" s="76" t="s">
        <v>267</v>
      </c>
      <c r="D53" s="77">
        <v>10167</v>
      </c>
      <c r="E53" s="77">
        <v>5236</v>
      </c>
      <c r="F53" s="79">
        <f t="shared" si="0"/>
        <v>4931</v>
      </c>
    </row>
    <row r="54" spans="1:6">
      <c r="A54" s="116"/>
      <c r="B54" s="116"/>
      <c r="C54" s="76" t="s">
        <v>268</v>
      </c>
      <c r="D54" s="77">
        <v>866538</v>
      </c>
      <c r="E54" s="77">
        <v>546480</v>
      </c>
      <c r="F54" s="79">
        <f t="shared" si="0"/>
        <v>320058</v>
      </c>
    </row>
    <row r="55" spans="1:6">
      <c r="A55" s="116"/>
      <c r="B55" s="116"/>
      <c r="C55" s="76" t="s">
        <v>269</v>
      </c>
      <c r="D55" s="77">
        <v>5424528</v>
      </c>
      <c r="E55" s="77">
        <v>5012406</v>
      </c>
      <c r="F55" s="79">
        <f t="shared" si="0"/>
        <v>412122</v>
      </c>
    </row>
    <row r="56" spans="1:6">
      <c r="A56" s="116"/>
      <c r="B56" s="116"/>
      <c r="C56" s="76" t="s">
        <v>270</v>
      </c>
      <c r="D56" s="77">
        <v>2808562</v>
      </c>
      <c r="E56" s="77">
        <v>1292776</v>
      </c>
      <c r="F56" s="79">
        <f t="shared" si="0"/>
        <v>1515786</v>
      </c>
    </row>
    <row r="57" spans="1:6">
      <c r="A57" s="116"/>
      <c r="B57" s="116"/>
      <c r="C57" s="76" t="s">
        <v>271</v>
      </c>
      <c r="D57" s="77">
        <v>603007</v>
      </c>
      <c r="E57" s="77">
        <v>351190</v>
      </c>
      <c r="F57" s="79">
        <f t="shared" si="0"/>
        <v>251817</v>
      </c>
    </row>
    <row r="58" spans="1:6">
      <c r="A58" s="116"/>
      <c r="B58" s="116"/>
      <c r="C58" s="76" t="s">
        <v>272</v>
      </c>
      <c r="D58" s="77">
        <v>5244180</v>
      </c>
      <c r="E58" s="77">
        <v>5244180</v>
      </c>
      <c r="F58" s="79">
        <f t="shared" si="0"/>
        <v>0</v>
      </c>
    </row>
    <row r="59" spans="1:6">
      <c r="A59" s="116"/>
      <c r="B59" s="116"/>
      <c r="C59" s="76" t="s">
        <v>273</v>
      </c>
      <c r="D59" s="77">
        <v>10200</v>
      </c>
      <c r="E59" s="77">
        <v>25600</v>
      </c>
      <c r="F59" s="79">
        <f t="shared" si="0"/>
        <v>-15400</v>
      </c>
    </row>
    <row r="60" spans="1:6">
      <c r="A60" s="116"/>
      <c r="B60" s="116"/>
      <c r="C60" s="76" t="s">
        <v>274</v>
      </c>
      <c r="D60" s="77">
        <v>1512820</v>
      </c>
      <c r="E60" s="77">
        <v>1189849</v>
      </c>
      <c r="F60" s="79">
        <f t="shared" si="0"/>
        <v>322971</v>
      </c>
    </row>
    <row r="61" spans="1:6">
      <c r="A61" s="116"/>
      <c r="B61" s="116"/>
      <c r="C61" s="76" t="s">
        <v>275</v>
      </c>
      <c r="D61" s="77">
        <v>61000</v>
      </c>
      <c r="E61" s="77">
        <v>291000</v>
      </c>
      <c r="F61" s="79">
        <f t="shared" si="0"/>
        <v>-230000</v>
      </c>
    </row>
    <row r="62" spans="1:6">
      <c r="A62" s="116"/>
      <c r="B62" s="116"/>
      <c r="C62" s="76" t="s">
        <v>276</v>
      </c>
      <c r="D62" s="77">
        <v>193120</v>
      </c>
      <c r="E62" s="77">
        <v>89242</v>
      </c>
      <c r="F62" s="79">
        <f t="shared" si="0"/>
        <v>103878</v>
      </c>
    </row>
    <row r="63" spans="1:6">
      <c r="A63" s="116"/>
      <c r="B63" s="116"/>
      <c r="C63" s="74" t="s">
        <v>277</v>
      </c>
      <c r="D63" s="75">
        <v>22581380</v>
      </c>
      <c r="E63" s="75">
        <v>22447476</v>
      </c>
      <c r="F63" s="75">
        <f t="shared" si="0"/>
        <v>133904</v>
      </c>
    </row>
    <row r="64" spans="1:6">
      <c r="A64" s="116"/>
      <c r="B64" s="116"/>
      <c r="C64" s="74" t="s">
        <v>278</v>
      </c>
      <c r="D64" s="75">
        <f>SUM(D65)</f>
        <v>-4925496</v>
      </c>
      <c r="E64" s="75">
        <f>SUM(E65)</f>
        <v>-4925496</v>
      </c>
      <c r="F64" s="75">
        <f t="shared" si="0"/>
        <v>0</v>
      </c>
    </row>
    <row r="65" spans="1:6">
      <c r="A65" s="116"/>
      <c r="B65" s="116"/>
      <c r="C65" s="80" t="s">
        <v>279</v>
      </c>
      <c r="D65" s="77">
        <v>-4925496</v>
      </c>
      <c r="E65" s="77">
        <v>-4925496</v>
      </c>
      <c r="F65" s="79">
        <f t="shared" si="0"/>
        <v>0</v>
      </c>
    </row>
    <row r="66" spans="1:6">
      <c r="A66" s="116"/>
      <c r="B66" s="116"/>
      <c r="C66" s="78" t="s">
        <v>280</v>
      </c>
      <c r="D66" s="75">
        <f>D27+D45+D64+D32+D63</f>
        <v>167365087</v>
      </c>
      <c r="E66" s="75">
        <f>E27+E45+E64+E32+E63</f>
        <v>134443231</v>
      </c>
      <c r="F66" s="75">
        <f t="shared" si="0"/>
        <v>32921856</v>
      </c>
    </row>
    <row r="67" spans="1:6">
      <c r="A67" s="116"/>
      <c r="B67" s="117" t="s">
        <v>281</v>
      </c>
      <c r="C67" s="117"/>
      <c r="D67" s="75">
        <f>D26-D66</f>
        <v>648280</v>
      </c>
      <c r="E67" s="75">
        <f>E26-E66</f>
        <v>-17865093</v>
      </c>
      <c r="F67" s="75">
        <f t="shared" si="0"/>
        <v>18513373</v>
      </c>
    </row>
    <row r="68" spans="1:6">
      <c r="A68" s="115" t="s">
        <v>282</v>
      </c>
      <c r="B68" s="116" t="s">
        <v>220</v>
      </c>
      <c r="C68" s="74" t="s">
        <v>147</v>
      </c>
      <c r="D68" s="75">
        <f>SUM(D69)</f>
        <v>6086</v>
      </c>
      <c r="E68" s="75">
        <f>SUM(E69)</f>
        <v>8382</v>
      </c>
      <c r="F68" s="75">
        <f t="shared" si="0"/>
        <v>-2296</v>
      </c>
    </row>
    <row r="69" spans="1:6">
      <c r="A69" s="115"/>
      <c r="B69" s="116"/>
      <c r="C69" s="76" t="s">
        <v>148</v>
      </c>
      <c r="D69" s="77">
        <v>6086</v>
      </c>
      <c r="E69" s="77">
        <v>8382</v>
      </c>
      <c r="F69" s="79">
        <f t="shared" ref="F69:F92" si="1">D69-E69</f>
        <v>-2296</v>
      </c>
    </row>
    <row r="70" spans="1:6">
      <c r="A70" s="115"/>
      <c r="B70" s="116"/>
      <c r="C70" s="78" t="s">
        <v>283</v>
      </c>
      <c r="D70" s="75">
        <f>D68</f>
        <v>6086</v>
      </c>
      <c r="E70" s="75">
        <f>E68</f>
        <v>8382</v>
      </c>
      <c r="F70" s="75">
        <f t="shared" si="1"/>
        <v>-2296</v>
      </c>
    </row>
    <row r="71" spans="1:6">
      <c r="A71" s="115"/>
      <c r="B71" s="116" t="s">
        <v>240</v>
      </c>
      <c r="C71" s="74" t="s">
        <v>284</v>
      </c>
      <c r="D71" s="75">
        <f>SUM(D72:D72)</f>
        <v>2228747</v>
      </c>
      <c r="E71" s="75">
        <f>SUM(E72:E72)</f>
        <v>2482747</v>
      </c>
      <c r="F71" s="75">
        <f t="shared" si="1"/>
        <v>-254000</v>
      </c>
    </row>
    <row r="72" spans="1:6">
      <c r="A72" s="115"/>
      <c r="B72" s="116"/>
      <c r="C72" s="76" t="s">
        <v>285</v>
      </c>
      <c r="D72" s="77">
        <v>2228747</v>
      </c>
      <c r="E72" s="77">
        <v>2482747</v>
      </c>
      <c r="F72" s="79">
        <f t="shared" si="1"/>
        <v>-254000</v>
      </c>
    </row>
    <row r="73" spans="1:6">
      <c r="A73" s="115"/>
      <c r="B73" s="116"/>
      <c r="C73" s="76" t="s">
        <v>286</v>
      </c>
      <c r="D73" s="77">
        <v>4217</v>
      </c>
      <c r="E73" s="77"/>
      <c r="F73" s="79"/>
    </row>
    <row r="74" spans="1:6">
      <c r="A74" s="115"/>
      <c r="B74" s="116"/>
      <c r="C74" s="78" t="s">
        <v>287</v>
      </c>
      <c r="D74" s="75">
        <f>D71+D73</f>
        <v>2232964</v>
      </c>
      <c r="E74" s="75">
        <f>E71</f>
        <v>2482747</v>
      </c>
      <c r="F74" s="75">
        <f t="shared" si="1"/>
        <v>-249783</v>
      </c>
    </row>
    <row r="75" spans="1:6">
      <c r="A75" s="115"/>
      <c r="B75" s="117" t="s">
        <v>288</v>
      </c>
      <c r="C75" s="117"/>
      <c r="D75" s="75">
        <f>D70-D74</f>
        <v>-2226878</v>
      </c>
      <c r="E75" s="75">
        <f>E70-E74</f>
        <v>-2474365</v>
      </c>
      <c r="F75" s="75">
        <f t="shared" si="1"/>
        <v>247487</v>
      </c>
    </row>
    <row r="76" spans="1:6">
      <c r="A76" s="121" t="s">
        <v>289</v>
      </c>
      <c r="B76" s="122"/>
      <c r="C76" s="123"/>
      <c r="D76" s="75">
        <f>D67+D75</f>
        <v>-1578598</v>
      </c>
      <c r="E76" s="75">
        <f>E67+E75</f>
        <v>-20339458</v>
      </c>
      <c r="F76" s="75">
        <f t="shared" si="1"/>
        <v>18760860</v>
      </c>
    </row>
    <row r="77" spans="1:6" ht="13.5" customHeight="1">
      <c r="A77" s="115" t="s">
        <v>290</v>
      </c>
      <c r="B77" s="116" t="s">
        <v>220</v>
      </c>
      <c r="C77" s="74" t="s">
        <v>291</v>
      </c>
      <c r="D77" s="75">
        <f>SUM(D78)</f>
        <v>0</v>
      </c>
      <c r="E77" s="75">
        <f>SUM(E78)</f>
        <v>3000000</v>
      </c>
      <c r="F77" s="75">
        <f t="shared" si="1"/>
        <v>-3000000</v>
      </c>
    </row>
    <row r="78" spans="1:6">
      <c r="A78" s="115"/>
      <c r="B78" s="116"/>
      <c r="C78" s="76" t="s">
        <v>292</v>
      </c>
      <c r="D78" s="77"/>
      <c r="E78" s="77">
        <v>3000000</v>
      </c>
      <c r="F78" s="79">
        <f t="shared" si="1"/>
        <v>-3000000</v>
      </c>
    </row>
    <row r="79" spans="1:6">
      <c r="A79" s="115"/>
      <c r="B79" s="116"/>
      <c r="C79" s="78" t="s">
        <v>293</v>
      </c>
      <c r="D79" s="75">
        <f>D77</f>
        <v>0</v>
      </c>
      <c r="E79" s="75">
        <f>E77</f>
        <v>3000000</v>
      </c>
      <c r="F79" s="75">
        <f t="shared" si="1"/>
        <v>-3000000</v>
      </c>
    </row>
    <row r="80" spans="1:6">
      <c r="A80" s="115"/>
      <c r="B80" s="116" t="s">
        <v>240</v>
      </c>
      <c r="C80" s="74" t="s">
        <v>294</v>
      </c>
      <c r="D80" s="75">
        <f>SUM(D81)</f>
        <v>0</v>
      </c>
      <c r="E80" s="75">
        <f>SUM(E81)</f>
        <v>0</v>
      </c>
      <c r="F80" s="75">
        <f t="shared" si="1"/>
        <v>0</v>
      </c>
    </row>
    <row r="81" spans="1:6">
      <c r="A81" s="115"/>
      <c r="B81" s="116"/>
      <c r="C81" s="76" t="s">
        <v>295</v>
      </c>
      <c r="D81" s="77">
        <v>0</v>
      </c>
      <c r="E81" s="77">
        <v>0</v>
      </c>
      <c r="F81" s="79">
        <f t="shared" si="1"/>
        <v>0</v>
      </c>
    </row>
    <row r="82" spans="1:6">
      <c r="A82" s="115"/>
      <c r="B82" s="116"/>
      <c r="C82" s="74" t="s">
        <v>296</v>
      </c>
      <c r="D82" s="75">
        <f>SUM(D83)</f>
        <v>0</v>
      </c>
      <c r="E82" s="75">
        <f>SUM(E83)</f>
        <v>3000000</v>
      </c>
      <c r="F82" s="75">
        <f t="shared" si="1"/>
        <v>-3000000</v>
      </c>
    </row>
    <row r="83" spans="1:6">
      <c r="A83" s="115"/>
      <c r="B83" s="116"/>
      <c r="C83" s="80" t="s">
        <v>297</v>
      </c>
      <c r="D83" s="77"/>
      <c r="E83" s="77">
        <v>3000000</v>
      </c>
      <c r="F83" s="79">
        <f t="shared" si="1"/>
        <v>-3000000</v>
      </c>
    </row>
    <row r="84" spans="1:6">
      <c r="A84" s="115"/>
      <c r="B84" s="116"/>
      <c r="C84" s="78" t="s">
        <v>298</v>
      </c>
      <c r="D84" s="75">
        <f>D80+D82</f>
        <v>0</v>
      </c>
      <c r="E84" s="75">
        <f>E80+E82</f>
        <v>3000000</v>
      </c>
      <c r="F84" s="75">
        <f t="shared" si="1"/>
        <v>-3000000</v>
      </c>
    </row>
    <row r="85" spans="1:6">
      <c r="A85" s="115"/>
      <c r="B85" s="117" t="s">
        <v>299</v>
      </c>
      <c r="C85" s="117"/>
      <c r="D85" s="75">
        <f>D79-D84</f>
        <v>0</v>
      </c>
      <c r="E85" s="75">
        <f>E79-E84</f>
        <v>0</v>
      </c>
      <c r="F85" s="75">
        <f t="shared" si="1"/>
        <v>0</v>
      </c>
    </row>
    <row r="86" spans="1:6" ht="13.5" customHeight="1">
      <c r="A86" s="124" t="s">
        <v>300</v>
      </c>
      <c r="B86" s="127" t="s">
        <v>301</v>
      </c>
      <c r="C86" s="128"/>
      <c r="D86" s="75">
        <f>D76+D85</f>
        <v>-1578598</v>
      </c>
      <c r="E86" s="75">
        <f>E76+E85</f>
        <v>-20339458</v>
      </c>
      <c r="F86" s="75">
        <f t="shared" si="1"/>
        <v>18760860</v>
      </c>
    </row>
    <row r="87" spans="1:6">
      <c r="A87" s="125"/>
      <c r="B87" s="127" t="s">
        <v>302</v>
      </c>
      <c r="C87" s="128"/>
      <c r="D87" s="75">
        <v>-17296908</v>
      </c>
      <c r="E87" s="75">
        <v>3042550</v>
      </c>
      <c r="F87" s="75">
        <f t="shared" si="1"/>
        <v>-20339458</v>
      </c>
    </row>
    <row r="88" spans="1:6">
      <c r="A88" s="125"/>
      <c r="B88" s="127" t="s">
        <v>303</v>
      </c>
      <c r="C88" s="128"/>
      <c r="D88" s="75">
        <f>D86+D87</f>
        <v>-18875506</v>
      </c>
      <c r="E88" s="75">
        <f>E86+E87</f>
        <v>-17296908</v>
      </c>
      <c r="F88" s="75">
        <f t="shared" si="1"/>
        <v>-1578598</v>
      </c>
    </row>
    <row r="89" spans="1:6">
      <c r="A89" s="125"/>
      <c r="B89" s="127" t="s">
        <v>304</v>
      </c>
      <c r="C89" s="128"/>
      <c r="D89" s="75">
        <v>0</v>
      </c>
      <c r="E89" s="75">
        <v>0</v>
      </c>
      <c r="F89" s="75">
        <f t="shared" si="1"/>
        <v>0</v>
      </c>
    </row>
    <row r="90" spans="1:6">
      <c r="A90" s="125"/>
      <c r="B90" s="127" t="s">
        <v>305</v>
      </c>
      <c r="C90" s="128"/>
      <c r="D90" s="75">
        <v>0</v>
      </c>
      <c r="E90" s="75">
        <v>0</v>
      </c>
      <c r="F90" s="75">
        <f t="shared" si="1"/>
        <v>0</v>
      </c>
    </row>
    <row r="91" spans="1:6">
      <c r="A91" s="125"/>
      <c r="B91" s="127" t="s">
        <v>306</v>
      </c>
      <c r="C91" s="128"/>
      <c r="D91" s="75">
        <v>0</v>
      </c>
      <c r="E91" s="75">
        <v>0</v>
      </c>
      <c r="F91" s="75">
        <f t="shared" si="1"/>
        <v>0</v>
      </c>
    </row>
    <row r="92" spans="1:6">
      <c r="A92" s="126"/>
      <c r="B92" s="127" t="s">
        <v>307</v>
      </c>
      <c r="C92" s="128"/>
      <c r="D92" s="75">
        <f>D88+D89+D90-D91</f>
        <v>-18875506</v>
      </c>
      <c r="E92" s="75">
        <f>E88+E89+E90-E91</f>
        <v>-17296908</v>
      </c>
      <c r="F92" s="75">
        <f t="shared" si="1"/>
        <v>-1578598</v>
      </c>
    </row>
    <row r="93" spans="1:6" ht="27.75" customHeight="1">
      <c r="A93" s="118" t="s">
        <v>308</v>
      </c>
      <c r="B93" s="118"/>
      <c r="C93" s="118"/>
      <c r="D93" s="118"/>
      <c r="E93" s="118"/>
      <c r="F93" s="118"/>
    </row>
    <row r="94" spans="1:6">
      <c r="A94" s="119" t="str">
        <f>A2</f>
        <v>自平成27年4月1日　至平成28年3月31日</v>
      </c>
      <c r="B94" s="119"/>
      <c r="C94" s="119"/>
      <c r="D94" s="119"/>
      <c r="E94" s="119"/>
      <c r="F94" s="119"/>
    </row>
    <row r="95" spans="1:6">
      <c r="A95" s="72"/>
      <c r="B95" s="72"/>
      <c r="C95" s="72"/>
      <c r="D95" s="72"/>
      <c r="E95" s="72"/>
      <c r="F95" s="72" t="s">
        <v>122</v>
      </c>
    </row>
    <row r="96" spans="1:6">
      <c r="A96" s="120" t="s">
        <v>3</v>
      </c>
      <c r="B96" s="120"/>
      <c r="C96" s="120"/>
      <c r="D96" s="73" t="s">
        <v>216</v>
      </c>
      <c r="E96" s="73" t="s">
        <v>217</v>
      </c>
      <c r="F96" s="73" t="s">
        <v>218</v>
      </c>
    </row>
    <row r="97" spans="1:6" ht="13.5" customHeight="1">
      <c r="A97" s="116" t="s">
        <v>219</v>
      </c>
      <c r="B97" s="116" t="s">
        <v>220</v>
      </c>
      <c r="C97" s="74" t="s">
        <v>221</v>
      </c>
      <c r="D97" s="75">
        <f t="shared" ref="D97:E116" si="2">D5-D189</f>
        <v>168013367</v>
      </c>
      <c r="E97" s="75">
        <f t="shared" si="2"/>
        <v>115778138</v>
      </c>
      <c r="F97" s="75">
        <f t="shared" ref="F97:F114" si="3">D97-E97</f>
        <v>52235229</v>
      </c>
    </row>
    <row r="98" spans="1:6">
      <c r="A98" s="116"/>
      <c r="B98" s="116"/>
      <c r="C98" s="74" t="s">
        <v>222</v>
      </c>
      <c r="D98" s="75">
        <f t="shared" si="2"/>
        <v>21576308</v>
      </c>
      <c r="E98" s="75">
        <f t="shared" si="2"/>
        <v>8218505</v>
      </c>
      <c r="F98" s="75">
        <f t="shared" si="3"/>
        <v>13357803</v>
      </c>
    </row>
    <row r="99" spans="1:6">
      <c r="A99" s="116"/>
      <c r="B99" s="116"/>
      <c r="C99" s="76" t="s">
        <v>223</v>
      </c>
      <c r="D99" s="79">
        <f t="shared" si="2"/>
        <v>21576308</v>
      </c>
      <c r="E99" s="79">
        <f t="shared" si="2"/>
        <v>8218505</v>
      </c>
      <c r="F99" s="79">
        <f t="shared" si="3"/>
        <v>13357803</v>
      </c>
    </row>
    <row r="100" spans="1:6">
      <c r="A100" s="116"/>
      <c r="B100" s="116"/>
      <c r="C100" s="74" t="s">
        <v>224</v>
      </c>
      <c r="D100" s="75">
        <f t="shared" si="2"/>
        <v>3921435</v>
      </c>
      <c r="E100" s="75">
        <f t="shared" si="2"/>
        <v>1033985</v>
      </c>
      <c r="F100" s="75">
        <f t="shared" si="3"/>
        <v>2887450</v>
      </c>
    </row>
    <row r="101" spans="1:6">
      <c r="A101" s="116"/>
      <c r="B101" s="116"/>
      <c r="C101" s="76" t="s">
        <v>225</v>
      </c>
      <c r="D101" s="79">
        <f t="shared" si="2"/>
        <v>1644104</v>
      </c>
      <c r="E101" s="79">
        <f t="shared" si="2"/>
        <v>382095</v>
      </c>
      <c r="F101" s="79">
        <f t="shared" si="3"/>
        <v>1262009</v>
      </c>
    </row>
    <row r="102" spans="1:6">
      <c r="A102" s="116"/>
      <c r="B102" s="116"/>
      <c r="C102" s="76" t="s">
        <v>226</v>
      </c>
      <c r="D102" s="79">
        <f t="shared" si="2"/>
        <v>2277331</v>
      </c>
      <c r="E102" s="79">
        <f t="shared" si="2"/>
        <v>651890</v>
      </c>
      <c r="F102" s="79">
        <f t="shared" si="3"/>
        <v>1625441</v>
      </c>
    </row>
    <row r="103" spans="1:6">
      <c r="A103" s="116"/>
      <c r="B103" s="116"/>
      <c r="C103" s="74" t="s">
        <v>227</v>
      </c>
      <c r="D103" s="75">
        <f t="shared" si="2"/>
        <v>108332283</v>
      </c>
      <c r="E103" s="75">
        <f t="shared" si="2"/>
        <v>82429377</v>
      </c>
      <c r="F103" s="75">
        <f t="shared" si="3"/>
        <v>25902906</v>
      </c>
    </row>
    <row r="104" spans="1:6">
      <c r="A104" s="116"/>
      <c r="B104" s="116"/>
      <c r="C104" s="76" t="s">
        <v>223</v>
      </c>
      <c r="D104" s="79">
        <f t="shared" si="2"/>
        <v>108332283</v>
      </c>
      <c r="E104" s="79">
        <f t="shared" si="2"/>
        <v>82429377</v>
      </c>
      <c r="F104" s="79">
        <f t="shared" si="3"/>
        <v>25902906</v>
      </c>
    </row>
    <row r="105" spans="1:6">
      <c r="A105" s="116"/>
      <c r="B105" s="116"/>
      <c r="C105" s="74" t="s">
        <v>227</v>
      </c>
      <c r="D105" s="75">
        <f t="shared" si="2"/>
        <v>10621465</v>
      </c>
      <c r="E105" s="75">
        <f t="shared" si="2"/>
        <v>7627097</v>
      </c>
      <c r="F105" s="75">
        <f t="shared" si="3"/>
        <v>2994368</v>
      </c>
    </row>
    <row r="106" spans="1:6">
      <c r="A106" s="116"/>
      <c r="B106" s="116"/>
      <c r="C106" s="76" t="s">
        <v>226</v>
      </c>
      <c r="D106" s="79">
        <f t="shared" si="2"/>
        <v>10621465</v>
      </c>
      <c r="E106" s="79">
        <f t="shared" si="2"/>
        <v>7627097</v>
      </c>
      <c r="F106" s="79">
        <f t="shared" si="3"/>
        <v>2994368</v>
      </c>
    </row>
    <row r="107" spans="1:6">
      <c r="A107" s="116"/>
      <c r="B107" s="116"/>
      <c r="C107" s="74" t="s">
        <v>228</v>
      </c>
      <c r="D107" s="75">
        <f t="shared" si="2"/>
        <v>415489</v>
      </c>
      <c r="E107" s="75">
        <f t="shared" si="2"/>
        <v>0</v>
      </c>
      <c r="F107" s="75">
        <f t="shared" si="3"/>
        <v>415489</v>
      </c>
    </row>
    <row r="108" spans="1:6">
      <c r="A108" s="116"/>
      <c r="B108" s="116"/>
      <c r="C108" s="76" t="s">
        <v>229</v>
      </c>
      <c r="D108" s="79">
        <f t="shared" si="2"/>
        <v>415489</v>
      </c>
      <c r="E108" s="79">
        <f t="shared" si="2"/>
        <v>0</v>
      </c>
      <c r="F108" s="79">
        <f t="shared" si="3"/>
        <v>415489</v>
      </c>
    </row>
    <row r="109" spans="1:6">
      <c r="A109" s="116"/>
      <c r="B109" s="116"/>
      <c r="C109" s="74" t="s">
        <v>230</v>
      </c>
      <c r="D109" s="75">
        <f t="shared" si="2"/>
        <v>22892517</v>
      </c>
      <c r="E109" s="75">
        <f t="shared" si="2"/>
        <v>16069174</v>
      </c>
      <c r="F109" s="75">
        <f t="shared" si="3"/>
        <v>6823343</v>
      </c>
    </row>
    <row r="110" spans="1:6">
      <c r="A110" s="116"/>
      <c r="B110" s="116"/>
      <c r="C110" s="76" t="s">
        <v>231</v>
      </c>
      <c r="D110" s="79">
        <f t="shared" si="2"/>
        <v>8464844</v>
      </c>
      <c r="E110" s="79">
        <f t="shared" si="2"/>
        <v>5827447</v>
      </c>
      <c r="F110" s="79">
        <f t="shared" si="3"/>
        <v>2637397</v>
      </c>
    </row>
    <row r="111" spans="1:6">
      <c r="A111" s="116"/>
      <c r="B111" s="116"/>
      <c r="C111" s="76" t="s">
        <v>232</v>
      </c>
      <c r="D111" s="79">
        <f t="shared" si="2"/>
        <v>13147571</v>
      </c>
      <c r="E111" s="79">
        <f t="shared" si="2"/>
        <v>9568527</v>
      </c>
      <c r="F111" s="79">
        <f t="shared" si="3"/>
        <v>3579044</v>
      </c>
    </row>
    <row r="112" spans="1:6">
      <c r="A112" s="116"/>
      <c r="B112" s="116"/>
      <c r="C112" s="76" t="s">
        <v>233</v>
      </c>
      <c r="D112" s="79">
        <f t="shared" si="2"/>
        <v>1280102</v>
      </c>
      <c r="E112" s="79">
        <f t="shared" si="2"/>
        <v>673200</v>
      </c>
      <c r="F112" s="79">
        <f t="shared" si="3"/>
        <v>606902</v>
      </c>
    </row>
    <row r="113" spans="1:6">
      <c r="A113" s="116"/>
      <c r="B113" s="116"/>
      <c r="C113" s="74" t="s">
        <v>234</v>
      </c>
      <c r="D113" s="75">
        <f t="shared" si="2"/>
        <v>253870</v>
      </c>
      <c r="E113" s="75">
        <f t="shared" si="2"/>
        <v>400000</v>
      </c>
      <c r="F113" s="75">
        <f t="shared" si="3"/>
        <v>-146130</v>
      </c>
    </row>
    <row r="114" spans="1:6">
      <c r="A114" s="116"/>
      <c r="B114" s="116"/>
      <c r="C114" s="76" t="s">
        <v>235</v>
      </c>
      <c r="D114" s="79">
        <f t="shared" si="2"/>
        <v>200000</v>
      </c>
      <c r="E114" s="79">
        <f t="shared" si="2"/>
        <v>400000</v>
      </c>
      <c r="F114" s="79">
        <f t="shared" si="3"/>
        <v>-200000</v>
      </c>
    </row>
    <row r="115" spans="1:6">
      <c r="A115" s="116"/>
      <c r="B115" s="116"/>
      <c r="C115" s="76" t="s">
        <v>236</v>
      </c>
      <c r="D115" s="79">
        <f t="shared" si="2"/>
        <v>53870</v>
      </c>
      <c r="E115" s="79">
        <f t="shared" si="2"/>
        <v>0</v>
      </c>
      <c r="F115" s="79"/>
    </row>
    <row r="116" spans="1:6">
      <c r="A116" s="116"/>
      <c r="B116" s="116"/>
      <c r="C116" s="74" t="s">
        <v>237</v>
      </c>
      <c r="D116" s="75">
        <f t="shared" si="2"/>
        <v>0</v>
      </c>
      <c r="E116" s="75">
        <f t="shared" si="2"/>
        <v>0</v>
      </c>
      <c r="F116" s="75">
        <f>D116-E116</f>
        <v>0</v>
      </c>
    </row>
    <row r="117" spans="1:6">
      <c r="A117" s="116"/>
      <c r="B117" s="116"/>
      <c r="C117" s="76" t="s">
        <v>238</v>
      </c>
      <c r="D117" s="79">
        <f t="shared" ref="D117:E136" si="4">D25-D209</f>
        <v>0</v>
      </c>
      <c r="E117" s="79">
        <f t="shared" si="4"/>
        <v>0</v>
      </c>
      <c r="F117" s="79">
        <f>D117-E117</f>
        <v>0</v>
      </c>
    </row>
    <row r="118" spans="1:6">
      <c r="A118" s="116"/>
      <c r="B118" s="116"/>
      <c r="C118" s="78" t="s">
        <v>239</v>
      </c>
      <c r="D118" s="75">
        <f t="shared" si="4"/>
        <v>168013367</v>
      </c>
      <c r="E118" s="75">
        <f t="shared" si="4"/>
        <v>115778138</v>
      </c>
      <c r="F118" s="75">
        <f t="shared" ref="F118:F158" si="5">D118-E118</f>
        <v>52235229</v>
      </c>
    </row>
    <row r="119" spans="1:6">
      <c r="A119" s="116"/>
      <c r="B119" s="116" t="s">
        <v>240</v>
      </c>
      <c r="C119" s="74" t="s">
        <v>241</v>
      </c>
      <c r="D119" s="75">
        <f t="shared" si="4"/>
        <v>104133616</v>
      </c>
      <c r="E119" s="75">
        <f t="shared" si="4"/>
        <v>76454166</v>
      </c>
      <c r="F119" s="75">
        <f t="shared" si="5"/>
        <v>27679450</v>
      </c>
    </row>
    <row r="120" spans="1:6">
      <c r="A120" s="116"/>
      <c r="B120" s="116"/>
      <c r="C120" s="76" t="s">
        <v>242</v>
      </c>
      <c r="D120" s="79">
        <f t="shared" si="4"/>
        <v>0</v>
      </c>
      <c r="E120" s="79">
        <f t="shared" si="4"/>
        <v>0</v>
      </c>
      <c r="F120" s="79">
        <f t="shared" si="5"/>
        <v>0</v>
      </c>
    </row>
    <row r="121" spans="1:6">
      <c r="A121" s="116"/>
      <c r="B121" s="116"/>
      <c r="C121" s="76" t="s">
        <v>243</v>
      </c>
      <c r="D121" s="79">
        <f t="shared" si="4"/>
        <v>79749211</v>
      </c>
      <c r="E121" s="79">
        <f t="shared" si="4"/>
        <v>65265518</v>
      </c>
      <c r="F121" s="79">
        <f t="shared" si="5"/>
        <v>14483693</v>
      </c>
    </row>
    <row r="122" spans="1:6">
      <c r="A122" s="116"/>
      <c r="B122" s="116"/>
      <c r="C122" s="76" t="s">
        <v>244</v>
      </c>
      <c r="D122" s="79">
        <f t="shared" si="4"/>
        <v>12230908</v>
      </c>
      <c r="E122" s="79">
        <f t="shared" si="4"/>
        <v>4170790</v>
      </c>
      <c r="F122" s="79">
        <f t="shared" si="5"/>
        <v>8060118</v>
      </c>
    </row>
    <row r="123" spans="1:6">
      <c r="A123" s="116"/>
      <c r="B123" s="116"/>
      <c r="C123" s="76" t="s">
        <v>245</v>
      </c>
      <c r="D123" s="79">
        <f t="shared" si="4"/>
        <v>12153497</v>
      </c>
      <c r="E123" s="79">
        <f t="shared" si="4"/>
        <v>7017858</v>
      </c>
      <c r="F123" s="79">
        <f t="shared" si="5"/>
        <v>5135639</v>
      </c>
    </row>
    <row r="124" spans="1:6">
      <c r="A124" s="116"/>
      <c r="B124" s="116"/>
      <c r="C124" s="74" t="s">
        <v>246</v>
      </c>
      <c r="D124" s="75">
        <f t="shared" si="4"/>
        <v>26884203</v>
      </c>
      <c r="E124" s="75">
        <f t="shared" si="4"/>
        <v>24896319</v>
      </c>
      <c r="F124" s="75">
        <f t="shared" si="5"/>
        <v>1987884</v>
      </c>
    </row>
    <row r="125" spans="1:6">
      <c r="A125" s="116"/>
      <c r="B125" s="116"/>
      <c r="C125" s="76" t="s">
        <v>247</v>
      </c>
      <c r="D125" s="79">
        <f t="shared" si="4"/>
        <v>13728713</v>
      </c>
      <c r="E125" s="79">
        <f t="shared" si="4"/>
        <v>10258969</v>
      </c>
      <c r="F125" s="79">
        <f t="shared" si="5"/>
        <v>3469744</v>
      </c>
    </row>
    <row r="126" spans="1:6">
      <c r="A126" s="116"/>
      <c r="B126" s="116"/>
      <c r="C126" s="76" t="s">
        <v>248</v>
      </c>
      <c r="D126" s="79">
        <f t="shared" si="4"/>
        <v>2381946</v>
      </c>
      <c r="E126" s="79">
        <f t="shared" si="4"/>
        <v>1409288</v>
      </c>
      <c r="F126" s="79">
        <f t="shared" si="5"/>
        <v>972658</v>
      </c>
    </row>
    <row r="127" spans="1:6">
      <c r="A127" s="116"/>
      <c r="B127" s="116"/>
      <c r="C127" s="76" t="s">
        <v>249</v>
      </c>
      <c r="D127" s="79">
        <f t="shared" si="4"/>
        <v>0</v>
      </c>
      <c r="E127" s="79">
        <f t="shared" si="4"/>
        <v>128196</v>
      </c>
      <c r="F127" s="79">
        <f t="shared" si="5"/>
        <v>-128196</v>
      </c>
    </row>
    <row r="128" spans="1:6">
      <c r="A128" s="116"/>
      <c r="B128" s="116"/>
      <c r="C128" s="76" t="s">
        <v>250</v>
      </c>
      <c r="D128" s="79">
        <f t="shared" si="4"/>
        <v>619002</v>
      </c>
      <c r="E128" s="79">
        <f t="shared" si="4"/>
        <v>470804</v>
      </c>
      <c r="F128" s="79">
        <f t="shared" si="5"/>
        <v>148198</v>
      </c>
    </row>
    <row r="129" spans="1:6">
      <c r="A129" s="116"/>
      <c r="B129" s="116"/>
      <c r="C129" s="76" t="s">
        <v>251</v>
      </c>
      <c r="D129" s="79">
        <f t="shared" si="4"/>
        <v>318550</v>
      </c>
      <c r="E129" s="79">
        <f t="shared" si="4"/>
        <v>214154</v>
      </c>
      <c r="F129" s="79">
        <f t="shared" si="5"/>
        <v>104396</v>
      </c>
    </row>
    <row r="130" spans="1:6">
      <c r="A130" s="116"/>
      <c r="B130" s="116"/>
      <c r="C130" s="76" t="s">
        <v>252</v>
      </c>
      <c r="D130" s="79">
        <f t="shared" si="4"/>
        <v>0</v>
      </c>
      <c r="E130" s="79">
        <f t="shared" si="4"/>
        <v>6763</v>
      </c>
      <c r="F130" s="79">
        <f t="shared" si="5"/>
        <v>-6763</v>
      </c>
    </row>
    <row r="131" spans="1:6">
      <c r="A131" s="116"/>
      <c r="B131" s="116"/>
      <c r="C131" s="76" t="s">
        <v>253</v>
      </c>
      <c r="D131" s="79">
        <f t="shared" si="4"/>
        <v>4320</v>
      </c>
      <c r="E131" s="79">
        <f t="shared" si="4"/>
        <v>0</v>
      </c>
      <c r="F131" s="79">
        <f t="shared" si="5"/>
        <v>4320</v>
      </c>
    </row>
    <row r="132" spans="1:6">
      <c r="A132" s="116"/>
      <c r="B132" s="116"/>
      <c r="C132" s="76" t="s">
        <v>254</v>
      </c>
      <c r="D132" s="79">
        <f t="shared" si="4"/>
        <v>7523773</v>
      </c>
      <c r="E132" s="79">
        <f t="shared" si="4"/>
        <v>6318560</v>
      </c>
      <c r="F132" s="79">
        <f t="shared" si="5"/>
        <v>1205213</v>
      </c>
    </row>
    <row r="133" spans="1:6">
      <c r="A133" s="116"/>
      <c r="B133" s="116"/>
      <c r="C133" s="76" t="s">
        <v>255</v>
      </c>
      <c r="D133" s="79">
        <f t="shared" si="4"/>
        <v>774932</v>
      </c>
      <c r="E133" s="79">
        <f t="shared" si="4"/>
        <v>4669169</v>
      </c>
      <c r="F133" s="79">
        <f t="shared" si="5"/>
        <v>-3894237</v>
      </c>
    </row>
    <row r="134" spans="1:6">
      <c r="A134" s="116"/>
      <c r="B134" s="116"/>
      <c r="C134" s="76" t="s">
        <v>256</v>
      </c>
      <c r="D134" s="79">
        <f t="shared" si="4"/>
        <v>0</v>
      </c>
      <c r="E134" s="79">
        <f t="shared" si="4"/>
        <v>5000</v>
      </c>
      <c r="F134" s="79">
        <f t="shared" si="5"/>
        <v>-5000</v>
      </c>
    </row>
    <row r="135" spans="1:6">
      <c r="A135" s="116"/>
      <c r="B135" s="116"/>
      <c r="C135" s="76" t="s">
        <v>257</v>
      </c>
      <c r="D135" s="79">
        <f t="shared" si="4"/>
        <v>1532967</v>
      </c>
      <c r="E135" s="79">
        <f t="shared" si="4"/>
        <v>1334193</v>
      </c>
      <c r="F135" s="79">
        <f t="shared" si="5"/>
        <v>198774</v>
      </c>
    </row>
    <row r="136" spans="1:6">
      <c r="A136" s="116"/>
      <c r="B136" s="116"/>
      <c r="C136" s="76" t="s">
        <v>258</v>
      </c>
      <c r="D136" s="79">
        <f t="shared" si="4"/>
        <v>0</v>
      </c>
      <c r="E136" s="79">
        <f t="shared" si="4"/>
        <v>81223</v>
      </c>
      <c r="F136" s="79">
        <f t="shared" si="5"/>
        <v>-81223</v>
      </c>
    </row>
    <row r="137" spans="1:6">
      <c r="A137" s="116"/>
      <c r="B137" s="116"/>
      <c r="C137" s="74" t="s">
        <v>259</v>
      </c>
      <c r="D137" s="75">
        <f t="shared" ref="D137:E156" si="6">D45-D229</f>
        <v>18203344</v>
      </c>
      <c r="E137" s="75">
        <f t="shared" si="6"/>
        <v>15229716</v>
      </c>
      <c r="F137" s="75">
        <f t="shared" si="5"/>
        <v>2973628</v>
      </c>
    </row>
    <row r="138" spans="1:6">
      <c r="A138" s="116"/>
      <c r="B138" s="116"/>
      <c r="C138" s="76" t="s">
        <v>260</v>
      </c>
      <c r="D138" s="79">
        <f t="shared" si="6"/>
        <v>0</v>
      </c>
      <c r="E138" s="79">
        <f t="shared" si="6"/>
        <v>18922</v>
      </c>
      <c r="F138" s="79">
        <f t="shared" si="5"/>
        <v>-18922</v>
      </c>
    </row>
    <row r="139" spans="1:6">
      <c r="A139" s="116"/>
      <c r="B139" s="116"/>
      <c r="C139" s="76" t="s">
        <v>261</v>
      </c>
      <c r="D139" s="79">
        <f t="shared" si="6"/>
        <v>53430</v>
      </c>
      <c r="E139" s="79">
        <f t="shared" si="6"/>
        <v>84774</v>
      </c>
      <c r="F139" s="79">
        <f t="shared" si="5"/>
        <v>-31344</v>
      </c>
    </row>
    <row r="140" spans="1:6">
      <c r="A140" s="116"/>
      <c r="B140" s="116"/>
      <c r="C140" s="76" t="s">
        <v>262</v>
      </c>
      <c r="D140" s="79">
        <f t="shared" si="6"/>
        <v>242758</v>
      </c>
      <c r="E140" s="79">
        <f t="shared" si="6"/>
        <v>262028</v>
      </c>
      <c r="F140" s="79">
        <f t="shared" si="5"/>
        <v>-19270</v>
      </c>
    </row>
    <row r="141" spans="1:6">
      <c r="A141" s="116"/>
      <c r="B141" s="116"/>
      <c r="C141" s="76" t="s">
        <v>263</v>
      </c>
      <c r="D141" s="79">
        <f t="shared" si="6"/>
        <v>387749</v>
      </c>
      <c r="E141" s="79">
        <f t="shared" si="6"/>
        <v>137988</v>
      </c>
      <c r="F141" s="79">
        <f t="shared" si="5"/>
        <v>249761</v>
      </c>
    </row>
    <row r="142" spans="1:6">
      <c r="A142" s="116"/>
      <c r="B142" s="116"/>
      <c r="C142" s="76" t="s">
        <v>264</v>
      </c>
      <c r="D142" s="79">
        <f t="shared" si="6"/>
        <v>284292</v>
      </c>
      <c r="E142" s="79">
        <f t="shared" si="6"/>
        <v>299085</v>
      </c>
      <c r="F142" s="79">
        <f t="shared" si="5"/>
        <v>-14793</v>
      </c>
    </row>
    <row r="143" spans="1:6">
      <c r="A143" s="116"/>
      <c r="B143" s="116"/>
      <c r="C143" s="76" t="s">
        <v>265</v>
      </c>
      <c r="D143" s="79">
        <f t="shared" si="6"/>
        <v>81540</v>
      </c>
      <c r="E143" s="79">
        <f t="shared" si="6"/>
        <v>0</v>
      </c>
      <c r="F143" s="79">
        <f t="shared" si="5"/>
        <v>81540</v>
      </c>
    </row>
    <row r="144" spans="1:6">
      <c r="A144" s="116"/>
      <c r="B144" s="116"/>
      <c r="C144" s="76" t="s">
        <v>266</v>
      </c>
      <c r="D144" s="79">
        <f t="shared" si="6"/>
        <v>419453</v>
      </c>
      <c r="E144" s="79">
        <f t="shared" si="6"/>
        <v>378960</v>
      </c>
      <c r="F144" s="79">
        <f t="shared" si="5"/>
        <v>40493</v>
      </c>
    </row>
    <row r="145" spans="1:6">
      <c r="A145" s="116"/>
      <c r="B145" s="116"/>
      <c r="C145" s="76" t="s">
        <v>267</v>
      </c>
      <c r="D145" s="79">
        <f t="shared" si="6"/>
        <v>10167</v>
      </c>
      <c r="E145" s="79">
        <f t="shared" si="6"/>
        <v>5236</v>
      </c>
      <c r="F145" s="79">
        <f t="shared" si="5"/>
        <v>4931</v>
      </c>
    </row>
    <row r="146" spans="1:6">
      <c r="A146" s="116"/>
      <c r="B146" s="116"/>
      <c r="C146" s="76" t="s">
        <v>268</v>
      </c>
      <c r="D146" s="79">
        <f t="shared" si="6"/>
        <v>866538</v>
      </c>
      <c r="E146" s="79">
        <f t="shared" si="6"/>
        <v>546480</v>
      </c>
      <c r="F146" s="79">
        <f t="shared" si="5"/>
        <v>320058</v>
      </c>
    </row>
    <row r="147" spans="1:6">
      <c r="A147" s="116"/>
      <c r="B147" s="116"/>
      <c r="C147" s="76" t="s">
        <v>269</v>
      </c>
      <c r="D147" s="79">
        <f t="shared" si="6"/>
        <v>5424528</v>
      </c>
      <c r="E147" s="79">
        <f t="shared" si="6"/>
        <v>5012406</v>
      </c>
      <c r="F147" s="79">
        <f t="shared" si="5"/>
        <v>412122</v>
      </c>
    </row>
    <row r="148" spans="1:6">
      <c r="A148" s="116"/>
      <c r="B148" s="116"/>
      <c r="C148" s="76" t="s">
        <v>270</v>
      </c>
      <c r="D148" s="79">
        <f t="shared" si="6"/>
        <v>2808562</v>
      </c>
      <c r="E148" s="79">
        <f t="shared" si="6"/>
        <v>1292776</v>
      </c>
      <c r="F148" s="79">
        <f t="shared" si="5"/>
        <v>1515786</v>
      </c>
    </row>
    <row r="149" spans="1:6">
      <c r="A149" s="116"/>
      <c r="B149" s="116"/>
      <c r="C149" s="76" t="s">
        <v>271</v>
      </c>
      <c r="D149" s="79">
        <f t="shared" si="6"/>
        <v>603007</v>
      </c>
      <c r="E149" s="79">
        <f t="shared" si="6"/>
        <v>351190</v>
      </c>
      <c r="F149" s="79">
        <f t="shared" si="5"/>
        <v>251817</v>
      </c>
    </row>
    <row r="150" spans="1:6">
      <c r="A150" s="116"/>
      <c r="B150" s="116"/>
      <c r="C150" s="76" t="s">
        <v>272</v>
      </c>
      <c r="D150" s="79">
        <f t="shared" si="6"/>
        <v>5244180</v>
      </c>
      <c r="E150" s="79">
        <f t="shared" si="6"/>
        <v>5244180</v>
      </c>
      <c r="F150" s="79">
        <f t="shared" si="5"/>
        <v>0</v>
      </c>
    </row>
    <row r="151" spans="1:6">
      <c r="A151" s="116"/>
      <c r="B151" s="116"/>
      <c r="C151" s="76" t="s">
        <v>273</v>
      </c>
      <c r="D151" s="79">
        <f t="shared" si="6"/>
        <v>10200</v>
      </c>
      <c r="E151" s="79">
        <f t="shared" si="6"/>
        <v>25600</v>
      </c>
      <c r="F151" s="79">
        <f t="shared" si="5"/>
        <v>-15400</v>
      </c>
    </row>
    <row r="152" spans="1:6">
      <c r="A152" s="116"/>
      <c r="B152" s="116"/>
      <c r="C152" s="76" t="s">
        <v>274</v>
      </c>
      <c r="D152" s="79">
        <f t="shared" si="6"/>
        <v>1512820</v>
      </c>
      <c r="E152" s="79">
        <f t="shared" si="6"/>
        <v>1189849</v>
      </c>
      <c r="F152" s="79">
        <f t="shared" si="5"/>
        <v>322971</v>
      </c>
    </row>
    <row r="153" spans="1:6">
      <c r="A153" s="116"/>
      <c r="B153" s="116"/>
      <c r="C153" s="76" t="s">
        <v>275</v>
      </c>
      <c r="D153" s="79">
        <f t="shared" si="6"/>
        <v>61000</v>
      </c>
      <c r="E153" s="79">
        <f t="shared" si="6"/>
        <v>291000</v>
      </c>
      <c r="F153" s="79">
        <f t="shared" si="5"/>
        <v>-230000</v>
      </c>
    </row>
    <row r="154" spans="1:6">
      <c r="A154" s="116"/>
      <c r="B154" s="116"/>
      <c r="C154" s="76" t="s">
        <v>276</v>
      </c>
      <c r="D154" s="79">
        <f t="shared" si="6"/>
        <v>193120</v>
      </c>
      <c r="E154" s="79">
        <f t="shared" si="6"/>
        <v>89242</v>
      </c>
      <c r="F154" s="79">
        <f t="shared" si="5"/>
        <v>103878</v>
      </c>
    </row>
    <row r="155" spans="1:6">
      <c r="A155" s="116"/>
      <c r="B155" s="116"/>
      <c r="C155" s="74" t="s">
        <v>277</v>
      </c>
      <c r="D155" s="75">
        <f t="shared" si="6"/>
        <v>22581380</v>
      </c>
      <c r="E155" s="75">
        <f t="shared" si="6"/>
        <v>22447476</v>
      </c>
      <c r="F155" s="75">
        <f t="shared" si="5"/>
        <v>133904</v>
      </c>
    </row>
    <row r="156" spans="1:6">
      <c r="A156" s="116"/>
      <c r="B156" s="116"/>
      <c r="C156" s="74" t="s">
        <v>278</v>
      </c>
      <c r="D156" s="75">
        <f t="shared" si="6"/>
        <v>-4925496</v>
      </c>
      <c r="E156" s="75">
        <f t="shared" si="6"/>
        <v>-4925496</v>
      </c>
      <c r="F156" s="75">
        <f t="shared" si="5"/>
        <v>0</v>
      </c>
    </row>
    <row r="157" spans="1:6">
      <c r="A157" s="116"/>
      <c r="B157" s="116"/>
      <c r="C157" s="80" t="s">
        <v>279</v>
      </c>
      <c r="D157" s="79">
        <f t="shared" ref="D157:E170" si="7">D65-D249</f>
        <v>-4925496</v>
      </c>
      <c r="E157" s="79">
        <f t="shared" si="7"/>
        <v>-4925496</v>
      </c>
      <c r="F157" s="79">
        <f t="shared" si="5"/>
        <v>0</v>
      </c>
    </row>
    <row r="158" spans="1:6">
      <c r="A158" s="116"/>
      <c r="B158" s="116"/>
      <c r="C158" s="78" t="s">
        <v>280</v>
      </c>
      <c r="D158" s="75">
        <f t="shared" si="7"/>
        <v>166877047</v>
      </c>
      <c r="E158" s="75">
        <f t="shared" si="7"/>
        <v>134102181</v>
      </c>
      <c r="F158" s="75">
        <f t="shared" si="5"/>
        <v>32774866</v>
      </c>
    </row>
    <row r="159" spans="1:6">
      <c r="A159" s="116"/>
      <c r="B159" s="117" t="s">
        <v>281</v>
      </c>
      <c r="C159" s="117"/>
      <c r="D159" s="75">
        <f t="shared" si="7"/>
        <v>1136320</v>
      </c>
      <c r="E159" s="75">
        <f t="shared" si="7"/>
        <v>-18324043</v>
      </c>
      <c r="F159" s="75">
        <f>D159-E159</f>
        <v>19460363</v>
      </c>
    </row>
    <row r="160" spans="1:6">
      <c r="A160" s="115" t="s">
        <v>282</v>
      </c>
      <c r="B160" s="116" t="s">
        <v>220</v>
      </c>
      <c r="C160" s="74" t="s">
        <v>309</v>
      </c>
      <c r="D160" s="75">
        <f t="shared" si="7"/>
        <v>6086</v>
      </c>
      <c r="E160" s="75">
        <f t="shared" si="7"/>
        <v>8382</v>
      </c>
      <c r="F160" s="75">
        <f t="shared" ref="F160:F184" si="8">D160-E160</f>
        <v>-2296</v>
      </c>
    </row>
    <row r="161" spans="1:6">
      <c r="A161" s="115"/>
      <c r="B161" s="116"/>
      <c r="C161" s="76" t="s">
        <v>310</v>
      </c>
      <c r="D161" s="79">
        <f t="shared" si="7"/>
        <v>6086</v>
      </c>
      <c r="E161" s="79">
        <f t="shared" si="7"/>
        <v>8382</v>
      </c>
      <c r="F161" s="79">
        <f t="shared" si="8"/>
        <v>-2296</v>
      </c>
    </row>
    <row r="162" spans="1:6">
      <c r="A162" s="115"/>
      <c r="B162" s="116"/>
      <c r="C162" s="78" t="s">
        <v>283</v>
      </c>
      <c r="D162" s="75">
        <f t="shared" si="7"/>
        <v>6086</v>
      </c>
      <c r="E162" s="75">
        <f t="shared" si="7"/>
        <v>8382</v>
      </c>
      <c r="F162" s="75">
        <f t="shared" si="8"/>
        <v>-2296</v>
      </c>
    </row>
    <row r="163" spans="1:6">
      <c r="A163" s="115"/>
      <c r="B163" s="116" t="s">
        <v>240</v>
      </c>
      <c r="C163" s="74" t="s">
        <v>284</v>
      </c>
      <c r="D163" s="75">
        <f t="shared" si="7"/>
        <v>2228747</v>
      </c>
      <c r="E163" s="75">
        <f t="shared" si="7"/>
        <v>2482747</v>
      </c>
      <c r="F163" s="75">
        <f t="shared" si="8"/>
        <v>-254000</v>
      </c>
    </row>
    <row r="164" spans="1:6">
      <c r="A164" s="115"/>
      <c r="B164" s="116"/>
      <c r="C164" s="76" t="s">
        <v>285</v>
      </c>
      <c r="D164" s="79">
        <f t="shared" si="7"/>
        <v>2228747</v>
      </c>
      <c r="E164" s="79">
        <f t="shared" si="7"/>
        <v>2482747</v>
      </c>
      <c r="F164" s="79">
        <f t="shared" si="8"/>
        <v>-254000</v>
      </c>
    </row>
    <row r="165" spans="1:6">
      <c r="A165" s="115"/>
      <c r="B165" s="116"/>
      <c r="C165" s="76" t="s">
        <v>286</v>
      </c>
      <c r="D165" s="79">
        <f t="shared" si="7"/>
        <v>4217</v>
      </c>
      <c r="E165" s="79">
        <f t="shared" si="7"/>
        <v>0</v>
      </c>
      <c r="F165" s="79"/>
    </row>
    <row r="166" spans="1:6">
      <c r="A166" s="115"/>
      <c r="B166" s="116"/>
      <c r="C166" s="78" t="s">
        <v>287</v>
      </c>
      <c r="D166" s="75">
        <f t="shared" si="7"/>
        <v>2232964</v>
      </c>
      <c r="E166" s="75">
        <f t="shared" si="7"/>
        <v>2482747</v>
      </c>
      <c r="F166" s="75">
        <f t="shared" si="8"/>
        <v>-249783</v>
      </c>
    </row>
    <row r="167" spans="1:6">
      <c r="A167" s="115"/>
      <c r="B167" s="117" t="s">
        <v>288</v>
      </c>
      <c r="C167" s="117"/>
      <c r="D167" s="75">
        <f t="shared" si="7"/>
        <v>-2226878</v>
      </c>
      <c r="E167" s="75">
        <f t="shared" si="7"/>
        <v>-2474365</v>
      </c>
      <c r="F167" s="75">
        <f t="shared" si="8"/>
        <v>247487</v>
      </c>
    </row>
    <row r="168" spans="1:6">
      <c r="A168" s="121" t="s">
        <v>289</v>
      </c>
      <c r="B168" s="122"/>
      <c r="C168" s="123"/>
      <c r="D168" s="75">
        <f t="shared" si="7"/>
        <v>-1090558</v>
      </c>
      <c r="E168" s="75">
        <f t="shared" si="7"/>
        <v>-20798408</v>
      </c>
      <c r="F168" s="75">
        <f t="shared" si="8"/>
        <v>19707850</v>
      </c>
    </row>
    <row r="169" spans="1:6" ht="13.5" customHeight="1">
      <c r="A169" s="115" t="s">
        <v>290</v>
      </c>
      <c r="B169" s="116" t="s">
        <v>220</v>
      </c>
      <c r="C169" s="74"/>
      <c r="D169" s="75">
        <f t="shared" si="7"/>
        <v>0</v>
      </c>
      <c r="E169" s="75">
        <f t="shared" si="7"/>
        <v>3000000</v>
      </c>
      <c r="F169" s="75">
        <f t="shared" si="8"/>
        <v>-3000000</v>
      </c>
    </row>
    <row r="170" spans="1:6">
      <c r="A170" s="115"/>
      <c r="B170" s="116"/>
      <c r="C170" s="76"/>
      <c r="D170" s="79">
        <f t="shared" si="7"/>
        <v>0</v>
      </c>
      <c r="E170" s="79">
        <f t="shared" si="7"/>
        <v>3000000</v>
      </c>
      <c r="F170" s="79">
        <f t="shared" si="8"/>
        <v>-3000000</v>
      </c>
    </row>
    <row r="171" spans="1:6">
      <c r="A171" s="115"/>
      <c r="B171" s="116"/>
      <c r="C171" s="78" t="s">
        <v>293</v>
      </c>
      <c r="D171" s="75">
        <f t="shared" ref="D171:E184" si="9">D79-D263</f>
        <v>0</v>
      </c>
      <c r="E171" s="75">
        <f t="shared" si="9"/>
        <v>3000000</v>
      </c>
      <c r="F171" s="75">
        <f>F169</f>
        <v>-3000000</v>
      </c>
    </row>
    <row r="172" spans="1:6">
      <c r="A172" s="115"/>
      <c r="B172" s="116" t="s">
        <v>240</v>
      </c>
      <c r="C172" s="74" t="s">
        <v>294</v>
      </c>
      <c r="D172" s="75">
        <f t="shared" si="9"/>
        <v>0</v>
      </c>
      <c r="E172" s="75">
        <f t="shared" si="9"/>
        <v>0</v>
      </c>
      <c r="F172" s="75">
        <f t="shared" si="8"/>
        <v>0</v>
      </c>
    </row>
    <row r="173" spans="1:6">
      <c r="A173" s="115"/>
      <c r="B173" s="116"/>
      <c r="C173" s="76" t="s">
        <v>295</v>
      </c>
      <c r="D173" s="79">
        <f t="shared" si="9"/>
        <v>0</v>
      </c>
      <c r="E173" s="79">
        <f t="shared" si="9"/>
        <v>0</v>
      </c>
      <c r="F173" s="79">
        <f t="shared" si="8"/>
        <v>0</v>
      </c>
    </row>
    <row r="174" spans="1:6">
      <c r="A174" s="115"/>
      <c r="B174" s="116"/>
      <c r="C174" s="74" t="s">
        <v>296</v>
      </c>
      <c r="D174" s="75">
        <f t="shared" si="9"/>
        <v>0</v>
      </c>
      <c r="E174" s="75">
        <f t="shared" si="9"/>
        <v>3000000</v>
      </c>
      <c r="F174" s="75">
        <f t="shared" si="8"/>
        <v>-3000000</v>
      </c>
    </row>
    <row r="175" spans="1:6">
      <c r="A175" s="115"/>
      <c r="B175" s="116"/>
      <c r="C175" s="80" t="s">
        <v>297</v>
      </c>
      <c r="D175" s="79">
        <f t="shared" si="9"/>
        <v>0</v>
      </c>
      <c r="E175" s="79">
        <f t="shared" si="9"/>
        <v>3000000</v>
      </c>
      <c r="F175" s="79">
        <f t="shared" si="8"/>
        <v>-3000000</v>
      </c>
    </row>
    <row r="176" spans="1:6">
      <c r="A176" s="115"/>
      <c r="B176" s="116"/>
      <c r="C176" s="78" t="s">
        <v>298</v>
      </c>
      <c r="D176" s="75">
        <f t="shared" si="9"/>
        <v>0</v>
      </c>
      <c r="E176" s="75">
        <f t="shared" si="9"/>
        <v>3000000</v>
      </c>
      <c r="F176" s="75">
        <f t="shared" si="8"/>
        <v>-3000000</v>
      </c>
    </row>
    <row r="177" spans="1:6">
      <c r="A177" s="115"/>
      <c r="B177" s="117" t="s">
        <v>299</v>
      </c>
      <c r="C177" s="117"/>
      <c r="D177" s="75">
        <f t="shared" si="9"/>
        <v>0</v>
      </c>
      <c r="E177" s="75">
        <f t="shared" si="9"/>
        <v>0</v>
      </c>
      <c r="F177" s="75">
        <f t="shared" si="8"/>
        <v>0</v>
      </c>
    </row>
    <row r="178" spans="1:6">
      <c r="A178" s="124" t="s">
        <v>300</v>
      </c>
      <c r="B178" s="127" t="s">
        <v>301</v>
      </c>
      <c r="C178" s="128"/>
      <c r="D178" s="75">
        <f t="shared" si="9"/>
        <v>-1090558</v>
      </c>
      <c r="E178" s="75">
        <f t="shared" si="9"/>
        <v>-20798408</v>
      </c>
      <c r="F178" s="75">
        <f t="shared" si="8"/>
        <v>19707850</v>
      </c>
    </row>
    <row r="179" spans="1:6">
      <c r="A179" s="125"/>
      <c r="B179" s="127" t="s">
        <v>302</v>
      </c>
      <c r="C179" s="128"/>
      <c r="D179" s="75">
        <f t="shared" si="9"/>
        <v>-18736858</v>
      </c>
      <c r="E179" s="75">
        <f t="shared" si="9"/>
        <v>2061550</v>
      </c>
      <c r="F179" s="75">
        <f t="shared" si="8"/>
        <v>-20798408</v>
      </c>
    </row>
    <row r="180" spans="1:6">
      <c r="A180" s="125"/>
      <c r="B180" s="127" t="s">
        <v>303</v>
      </c>
      <c r="C180" s="128"/>
      <c r="D180" s="75">
        <f t="shared" si="9"/>
        <v>-19827416</v>
      </c>
      <c r="E180" s="75">
        <f t="shared" si="9"/>
        <v>-18736858</v>
      </c>
      <c r="F180" s="75">
        <f t="shared" si="8"/>
        <v>-1090558</v>
      </c>
    </row>
    <row r="181" spans="1:6">
      <c r="A181" s="125"/>
      <c r="B181" s="127" t="s">
        <v>304</v>
      </c>
      <c r="C181" s="128"/>
      <c r="D181" s="75">
        <f t="shared" si="9"/>
        <v>0</v>
      </c>
      <c r="E181" s="75">
        <f t="shared" si="9"/>
        <v>0</v>
      </c>
      <c r="F181" s="75">
        <f t="shared" si="8"/>
        <v>0</v>
      </c>
    </row>
    <row r="182" spans="1:6">
      <c r="A182" s="125"/>
      <c r="B182" s="127" t="s">
        <v>305</v>
      </c>
      <c r="C182" s="128"/>
      <c r="D182" s="75">
        <f t="shared" si="9"/>
        <v>0</v>
      </c>
      <c r="E182" s="75">
        <f t="shared" si="9"/>
        <v>0</v>
      </c>
      <c r="F182" s="75">
        <f t="shared" si="8"/>
        <v>0</v>
      </c>
    </row>
    <row r="183" spans="1:6">
      <c r="A183" s="125"/>
      <c r="B183" s="127" t="s">
        <v>306</v>
      </c>
      <c r="C183" s="128"/>
      <c r="D183" s="75">
        <f t="shared" si="9"/>
        <v>0</v>
      </c>
      <c r="E183" s="75">
        <f t="shared" si="9"/>
        <v>0</v>
      </c>
      <c r="F183" s="75">
        <f t="shared" si="8"/>
        <v>0</v>
      </c>
    </row>
    <row r="184" spans="1:6">
      <c r="A184" s="126"/>
      <c r="B184" s="127" t="s">
        <v>307</v>
      </c>
      <c r="C184" s="128"/>
      <c r="D184" s="75">
        <f t="shared" si="9"/>
        <v>-19827416</v>
      </c>
      <c r="E184" s="75">
        <f t="shared" si="9"/>
        <v>-18736858</v>
      </c>
      <c r="F184" s="75">
        <f t="shared" si="8"/>
        <v>-1090558</v>
      </c>
    </row>
    <row r="185" spans="1:6" ht="17.25">
      <c r="A185" s="118" t="s">
        <v>311</v>
      </c>
      <c r="B185" s="118"/>
      <c r="C185" s="118"/>
      <c r="D185" s="118"/>
      <c r="E185" s="118"/>
      <c r="F185" s="118"/>
    </row>
    <row r="186" spans="1:6">
      <c r="A186" s="119" t="str">
        <f>A2</f>
        <v>自平成27年4月1日　至平成28年3月31日</v>
      </c>
      <c r="B186" s="119"/>
      <c r="C186" s="119"/>
      <c r="D186" s="119"/>
      <c r="E186" s="119"/>
      <c r="F186" s="119"/>
    </row>
    <row r="187" spans="1:6">
      <c r="A187" s="72"/>
      <c r="B187" s="72"/>
      <c r="C187" s="72"/>
      <c r="D187" s="72"/>
      <c r="E187" s="72"/>
      <c r="F187" s="72" t="s">
        <v>122</v>
      </c>
    </row>
    <row r="188" spans="1:6">
      <c r="A188" s="120" t="s">
        <v>3</v>
      </c>
      <c r="B188" s="120"/>
      <c r="C188" s="120"/>
      <c r="D188" s="73" t="s">
        <v>216</v>
      </c>
      <c r="E188" s="73" t="s">
        <v>217</v>
      </c>
      <c r="F188" s="73" t="s">
        <v>218</v>
      </c>
    </row>
    <row r="189" spans="1:6">
      <c r="A189" s="116" t="s">
        <v>219</v>
      </c>
      <c r="B189" s="116" t="s">
        <v>220</v>
      </c>
      <c r="C189" s="74" t="s">
        <v>221</v>
      </c>
      <c r="D189" s="75">
        <f>D190+D192+D195+D197+D199+D201+D205+D208</f>
        <v>0</v>
      </c>
      <c r="E189" s="75">
        <f>E190+E192+E195+E197+E199+E201+E205+E208</f>
        <v>800000</v>
      </c>
      <c r="F189" s="75">
        <f t="shared" ref="F189:F206" si="10">D189-E189</f>
        <v>-800000</v>
      </c>
    </row>
    <row r="190" spans="1:6">
      <c r="A190" s="116"/>
      <c r="B190" s="116"/>
      <c r="C190" s="74" t="s">
        <v>222</v>
      </c>
      <c r="D190" s="75">
        <f>SUM(D191)</f>
        <v>0</v>
      </c>
      <c r="E190" s="75">
        <f>SUM(E191)</f>
        <v>0</v>
      </c>
      <c r="F190" s="75">
        <f t="shared" si="10"/>
        <v>0</v>
      </c>
    </row>
    <row r="191" spans="1:6">
      <c r="A191" s="116"/>
      <c r="B191" s="116"/>
      <c r="C191" s="76" t="s">
        <v>223</v>
      </c>
      <c r="D191" s="77"/>
      <c r="E191" s="77"/>
      <c r="F191" s="79">
        <f t="shared" si="10"/>
        <v>0</v>
      </c>
    </row>
    <row r="192" spans="1:6">
      <c r="A192" s="116"/>
      <c r="B192" s="116"/>
      <c r="C192" s="74" t="s">
        <v>224</v>
      </c>
      <c r="D192" s="75">
        <f>SUM(D193:D194)</f>
        <v>0</v>
      </c>
      <c r="E192" s="75">
        <f>SUM(E193:E194)</f>
        <v>0</v>
      </c>
      <c r="F192" s="75">
        <f t="shared" si="10"/>
        <v>0</v>
      </c>
    </row>
    <row r="193" spans="1:6">
      <c r="A193" s="116"/>
      <c r="B193" s="116"/>
      <c r="C193" s="76" t="s">
        <v>225</v>
      </c>
      <c r="D193" s="77"/>
      <c r="E193" s="77"/>
      <c r="F193" s="79">
        <f t="shared" si="10"/>
        <v>0</v>
      </c>
    </row>
    <row r="194" spans="1:6">
      <c r="A194" s="116"/>
      <c r="B194" s="116"/>
      <c r="C194" s="76" t="s">
        <v>226</v>
      </c>
      <c r="D194" s="77"/>
      <c r="E194" s="77"/>
      <c r="F194" s="79">
        <f t="shared" si="10"/>
        <v>0</v>
      </c>
    </row>
    <row r="195" spans="1:6">
      <c r="A195" s="116"/>
      <c r="B195" s="116"/>
      <c r="C195" s="74" t="s">
        <v>227</v>
      </c>
      <c r="D195" s="75">
        <f>SUM(D196)</f>
        <v>0</v>
      </c>
      <c r="E195" s="75">
        <f>SUM(E196)</f>
        <v>0</v>
      </c>
      <c r="F195" s="75">
        <f t="shared" si="10"/>
        <v>0</v>
      </c>
    </row>
    <row r="196" spans="1:6">
      <c r="A196" s="116"/>
      <c r="B196" s="116"/>
      <c r="C196" s="76" t="s">
        <v>223</v>
      </c>
      <c r="D196" s="77"/>
      <c r="E196" s="77"/>
      <c r="F196" s="79">
        <f t="shared" si="10"/>
        <v>0</v>
      </c>
    </row>
    <row r="197" spans="1:6">
      <c r="A197" s="116"/>
      <c r="B197" s="116"/>
      <c r="C197" s="74" t="s">
        <v>227</v>
      </c>
      <c r="D197" s="75">
        <f>SUM(D198)</f>
        <v>0</v>
      </c>
      <c r="E197" s="75">
        <f>SUM(E198)</f>
        <v>0</v>
      </c>
      <c r="F197" s="75">
        <f t="shared" si="10"/>
        <v>0</v>
      </c>
    </row>
    <row r="198" spans="1:6">
      <c r="A198" s="116"/>
      <c r="B198" s="116"/>
      <c r="C198" s="76" t="s">
        <v>226</v>
      </c>
      <c r="D198" s="77"/>
      <c r="E198" s="77"/>
      <c r="F198" s="79">
        <f t="shared" si="10"/>
        <v>0</v>
      </c>
    </row>
    <row r="199" spans="1:6">
      <c r="A199" s="116"/>
      <c r="B199" s="116"/>
      <c r="C199" s="74" t="s">
        <v>228</v>
      </c>
      <c r="D199" s="75">
        <f>D200</f>
        <v>0</v>
      </c>
      <c r="E199" s="75">
        <f>SUM(E200:E200)</f>
        <v>0</v>
      </c>
      <c r="F199" s="75">
        <f t="shared" si="10"/>
        <v>0</v>
      </c>
    </row>
    <row r="200" spans="1:6">
      <c r="A200" s="116"/>
      <c r="B200" s="116"/>
      <c r="C200" s="76" t="s">
        <v>229</v>
      </c>
      <c r="D200" s="77"/>
      <c r="E200" s="77">
        <v>0</v>
      </c>
      <c r="F200" s="79">
        <f t="shared" si="10"/>
        <v>0</v>
      </c>
    </row>
    <row r="201" spans="1:6">
      <c r="A201" s="116"/>
      <c r="B201" s="116"/>
      <c r="C201" s="74" t="s">
        <v>230</v>
      </c>
      <c r="D201" s="75">
        <f>SUM(D202:D204)</f>
        <v>0</v>
      </c>
      <c r="E201" s="75">
        <f>SUM(E202:E204)</f>
        <v>0</v>
      </c>
      <c r="F201" s="75">
        <f t="shared" si="10"/>
        <v>0</v>
      </c>
    </row>
    <row r="202" spans="1:6">
      <c r="A202" s="116"/>
      <c r="B202" s="116"/>
      <c r="C202" s="76" t="s">
        <v>231</v>
      </c>
      <c r="D202" s="77"/>
      <c r="E202" s="77"/>
      <c r="F202" s="79">
        <f t="shared" si="10"/>
        <v>0</v>
      </c>
    </row>
    <row r="203" spans="1:6">
      <c r="A203" s="116"/>
      <c r="B203" s="116"/>
      <c r="C203" s="76" t="s">
        <v>232</v>
      </c>
      <c r="D203" s="77"/>
      <c r="E203" s="77"/>
      <c r="F203" s="79">
        <f t="shared" si="10"/>
        <v>0</v>
      </c>
    </row>
    <row r="204" spans="1:6">
      <c r="A204" s="116"/>
      <c r="B204" s="116"/>
      <c r="C204" s="76" t="s">
        <v>233</v>
      </c>
      <c r="D204" s="77"/>
      <c r="E204" s="77"/>
      <c r="F204" s="79">
        <f t="shared" si="10"/>
        <v>0</v>
      </c>
    </row>
    <row r="205" spans="1:6">
      <c r="A205" s="116"/>
      <c r="B205" s="116"/>
      <c r="C205" s="74" t="s">
        <v>234</v>
      </c>
      <c r="D205" s="75">
        <f>SUM(D206:D207)</f>
        <v>0</v>
      </c>
      <c r="E205" s="75">
        <f>SUM(E206:E206)</f>
        <v>0</v>
      </c>
      <c r="F205" s="75">
        <f t="shared" si="10"/>
        <v>0</v>
      </c>
    </row>
    <row r="206" spans="1:6">
      <c r="A206" s="116"/>
      <c r="B206" s="116"/>
      <c r="C206" s="76" t="s">
        <v>235</v>
      </c>
      <c r="D206" s="77"/>
      <c r="E206" s="77"/>
      <c r="F206" s="79">
        <f t="shared" si="10"/>
        <v>0</v>
      </c>
    </row>
    <row r="207" spans="1:6">
      <c r="A207" s="116"/>
      <c r="B207" s="116"/>
      <c r="C207" s="76" t="s">
        <v>236</v>
      </c>
      <c r="D207" s="77"/>
      <c r="E207" s="77"/>
      <c r="F207" s="79"/>
    </row>
    <row r="208" spans="1:6">
      <c r="A208" s="116"/>
      <c r="B208" s="116"/>
      <c r="C208" s="74" t="s">
        <v>237</v>
      </c>
      <c r="D208" s="75">
        <f>SUM(D209)</f>
        <v>0</v>
      </c>
      <c r="E208" s="75">
        <f>SUM(E209)</f>
        <v>800000</v>
      </c>
      <c r="F208" s="75">
        <f>D208-E208</f>
        <v>-800000</v>
      </c>
    </row>
    <row r="209" spans="1:6">
      <c r="A209" s="116"/>
      <c r="B209" s="116"/>
      <c r="C209" s="76" t="s">
        <v>238</v>
      </c>
      <c r="D209" s="77"/>
      <c r="E209" s="77">
        <v>800000</v>
      </c>
      <c r="F209" s="79">
        <f>D209-E209</f>
        <v>-800000</v>
      </c>
    </row>
    <row r="210" spans="1:6">
      <c r="A210" s="116"/>
      <c r="B210" s="116"/>
      <c r="C210" s="78" t="s">
        <v>239</v>
      </c>
      <c r="D210" s="75">
        <f>D189</f>
        <v>0</v>
      </c>
      <c r="E210" s="75">
        <f>E189</f>
        <v>800000</v>
      </c>
      <c r="F210" s="75">
        <f t="shared" ref="F210:F250" si="11">D210-E210</f>
        <v>-800000</v>
      </c>
    </row>
    <row r="211" spans="1:6">
      <c r="A211" s="116"/>
      <c r="B211" s="116" t="s">
        <v>240</v>
      </c>
      <c r="C211" s="74" t="s">
        <v>241</v>
      </c>
      <c r="D211" s="75">
        <f>SUM(D212:D215)</f>
        <v>488040</v>
      </c>
      <c r="E211" s="75">
        <f>SUM(E212:E215)</f>
        <v>341050</v>
      </c>
      <c r="F211" s="75">
        <f t="shared" si="11"/>
        <v>146990</v>
      </c>
    </row>
    <row r="212" spans="1:6">
      <c r="A212" s="116"/>
      <c r="B212" s="116"/>
      <c r="C212" s="76" t="s">
        <v>242</v>
      </c>
      <c r="D212" s="77">
        <v>488040</v>
      </c>
      <c r="E212" s="77">
        <v>341050</v>
      </c>
      <c r="F212" s="79">
        <f t="shared" si="11"/>
        <v>146990</v>
      </c>
    </row>
    <row r="213" spans="1:6">
      <c r="A213" s="116"/>
      <c r="B213" s="116"/>
      <c r="C213" s="76" t="s">
        <v>243</v>
      </c>
      <c r="D213" s="77"/>
      <c r="E213" s="77"/>
      <c r="F213" s="79">
        <f t="shared" si="11"/>
        <v>0</v>
      </c>
    </row>
    <row r="214" spans="1:6">
      <c r="A214" s="116"/>
      <c r="B214" s="116"/>
      <c r="C214" s="76" t="s">
        <v>244</v>
      </c>
      <c r="D214" s="77"/>
      <c r="E214" s="77"/>
      <c r="F214" s="79">
        <f t="shared" si="11"/>
        <v>0</v>
      </c>
    </row>
    <row r="215" spans="1:6">
      <c r="A215" s="116"/>
      <c r="B215" s="116"/>
      <c r="C215" s="76" t="s">
        <v>245</v>
      </c>
      <c r="D215" s="77"/>
      <c r="E215" s="77"/>
      <c r="F215" s="79">
        <f t="shared" si="11"/>
        <v>0</v>
      </c>
    </row>
    <row r="216" spans="1:6">
      <c r="A216" s="116"/>
      <c r="B216" s="116"/>
      <c r="C216" s="74" t="s">
        <v>246</v>
      </c>
      <c r="D216" s="75">
        <f>SUM(D217:D228)</f>
        <v>0</v>
      </c>
      <c r="E216" s="75">
        <f>SUM(E217:E228)</f>
        <v>0</v>
      </c>
      <c r="F216" s="75">
        <f t="shared" si="11"/>
        <v>0</v>
      </c>
    </row>
    <row r="217" spans="1:6">
      <c r="A217" s="116"/>
      <c r="B217" s="116"/>
      <c r="C217" s="76" t="s">
        <v>247</v>
      </c>
      <c r="D217" s="77"/>
      <c r="E217" s="77"/>
      <c r="F217" s="79">
        <f t="shared" si="11"/>
        <v>0</v>
      </c>
    </row>
    <row r="218" spans="1:6">
      <c r="A218" s="116"/>
      <c r="B218" s="116"/>
      <c r="C218" s="76" t="s">
        <v>248</v>
      </c>
      <c r="D218" s="77"/>
      <c r="E218" s="77"/>
      <c r="F218" s="79">
        <f t="shared" si="11"/>
        <v>0</v>
      </c>
    </row>
    <row r="219" spans="1:6">
      <c r="A219" s="116"/>
      <c r="B219" s="116"/>
      <c r="C219" s="76" t="s">
        <v>249</v>
      </c>
      <c r="D219" s="77"/>
      <c r="E219" s="77"/>
      <c r="F219" s="79">
        <f t="shared" si="11"/>
        <v>0</v>
      </c>
    </row>
    <row r="220" spans="1:6">
      <c r="A220" s="116"/>
      <c r="B220" s="116"/>
      <c r="C220" s="76" t="s">
        <v>250</v>
      </c>
      <c r="D220" s="77"/>
      <c r="E220" s="77"/>
      <c r="F220" s="79">
        <f t="shared" si="11"/>
        <v>0</v>
      </c>
    </row>
    <row r="221" spans="1:6">
      <c r="A221" s="116"/>
      <c r="B221" s="116"/>
      <c r="C221" s="76" t="s">
        <v>251</v>
      </c>
      <c r="D221" s="77"/>
      <c r="E221" s="77"/>
      <c r="F221" s="79">
        <f t="shared" si="11"/>
        <v>0</v>
      </c>
    </row>
    <row r="222" spans="1:6">
      <c r="A222" s="116"/>
      <c r="B222" s="116"/>
      <c r="C222" s="76" t="s">
        <v>252</v>
      </c>
      <c r="D222" s="77"/>
      <c r="E222" s="77"/>
      <c r="F222" s="79">
        <f t="shared" si="11"/>
        <v>0</v>
      </c>
    </row>
    <row r="223" spans="1:6">
      <c r="A223" s="116"/>
      <c r="B223" s="116"/>
      <c r="C223" s="76" t="s">
        <v>253</v>
      </c>
      <c r="D223" s="77"/>
      <c r="E223" s="77"/>
      <c r="F223" s="79">
        <f t="shared" si="11"/>
        <v>0</v>
      </c>
    </row>
    <row r="224" spans="1:6">
      <c r="A224" s="116"/>
      <c r="B224" s="116"/>
      <c r="C224" s="76" t="s">
        <v>254</v>
      </c>
      <c r="D224" s="77"/>
      <c r="E224" s="77"/>
      <c r="F224" s="79">
        <f t="shared" si="11"/>
        <v>0</v>
      </c>
    </row>
    <row r="225" spans="1:6">
      <c r="A225" s="116"/>
      <c r="B225" s="116"/>
      <c r="C225" s="76" t="s">
        <v>255</v>
      </c>
      <c r="D225" s="77"/>
      <c r="E225" s="77"/>
      <c r="F225" s="79">
        <f t="shared" si="11"/>
        <v>0</v>
      </c>
    </row>
    <row r="226" spans="1:6">
      <c r="A226" s="116"/>
      <c r="B226" s="116"/>
      <c r="C226" s="76" t="s">
        <v>256</v>
      </c>
      <c r="D226" s="77"/>
      <c r="E226" s="77"/>
      <c r="F226" s="79">
        <f t="shared" si="11"/>
        <v>0</v>
      </c>
    </row>
    <row r="227" spans="1:6">
      <c r="A227" s="116"/>
      <c r="B227" s="116"/>
      <c r="C227" s="76" t="s">
        <v>257</v>
      </c>
      <c r="D227" s="77"/>
      <c r="E227" s="77"/>
      <c r="F227" s="79">
        <f t="shared" si="11"/>
        <v>0</v>
      </c>
    </row>
    <row r="228" spans="1:6">
      <c r="A228" s="116"/>
      <c r="B228" s="116"/>
      <c r="C228" s="76" t="s">
        <v>258</v>
      </c>
      <c r="D228" s="77"/>
      <c r="E228" s="77"/>
      <c r="F228" s="79">
        <f t="shared" si="11"/>
        <v>0</v>
      </c>
    </row>
    <row r="229" spans="1:6">
      <c r="A229" s="116"/>
      <c r="B229" s="116"/>
      <c r="C229" s="74" t="s">
        <v>259</v>
      </c>
      <c r="D229" s="75">
        <f>SUM(D230:D246)</f>
        <v>0</v>
      </c>
      <c r="E229" s="75">
        <f>SUM(E230:E246)</f>
        <v>0</v>
      </c>
      <c r="F229" s="75">
        <f t="shared" si="11"/>
        <v>0</v>
      </c>
    </row>
    <row r="230" spans="1:6">
      <c r="A230" s="116"/>
      <c r="B230" s="116"/>
      <c r="C230" s="76" t="s">
        <v>260</v>
      </c>
      <c r="D230" s="77"/>
      <c r="E230" s="77"/>
      <c r="F230" s="79">
        <f t="shared" si="11"/>
        <v>0</v>
      </c>
    </row>
    <row r="231" spans="1:6">
      <c r="A231" s="116"/>
      <c r="B231" s="116"/>
      <c r="C231" s="76" t="s">
        <v>261</v>
      </c>
      <c r="D231" s="77"/>
      <c r="E231" s="77"/>
      <c r="F231" s="79">
        <f t="shared" si="11"/>
        <v>0</v>
      </c>
    </row>
    <row r="232" spans="1:6">
      <c r="A232" s="116"/>
      <c r="B232" s="116"/>
      <c r="C232" s="76" t="s">
        <v>262</v>
      </c>
      <c r="D232" s="77"/>
      <c r="E232" s="77"/>
      <c r="F232" s="79">
        <f t="shared" si="11"/>
        <v>0</v>
      </c>
    </row>
    <row r="233" spans="1:6">
      <c r="A233" s="116"/>
      <c r="B233" s="116"/>
      <c r="C233" s="76" t="s">
        <v>263</v>
      </c>
      <c r="D233" s="77"/>
      <c r="E233" s="77"/>
      <c r="F233" s="79">
        <f t="shared" si="11"/>
        <v>0</v>
      </c>
    </row>
    <row r="234" spans="1:6">
      <c r="A234" s="116"/>
      <c r="B234" s="116"/>
      <c r="C234" s="76" t="s">
        <v>264</v>
      </c>
      <c r="D234" s="77"/>
      <c r="E234" s="77"/>
      <c r="F234" s="79">
        <f t="shared" si="11"/>
        <v>0</v>
      </c>
    </row>
    <row r="235" spans="1:6">
      <c r="A235" s="116"/>
      <c r="B235" s="116"/>
      <c r="C235" s="76" t="s">
        <v>265</v>
      </c>
      <c r="D235" s="77"/>
      <c r="E235" s="77"/>
      <c r="F235" s="79">
        <f t="shared" si="11"/>
        <v>0</v>
      </c>
    </row>
    <row r="236" spans="1:6">
      <c r="A236" s="116"/>
      <c r="B236" s="116"/>
      <c r="C236" s="76" t="s">
        <v>266</v>
      </c>
      <c r="D236" s="77"/>
      <c r="E236" s="77"/>
      <c r="F236" s="79">
        <f t="shared" si="11"/>
        <v>0</v>
      </c>
    </row>
    <row r="237" spans="1:6">
      <c r="A237" s="116"/>
      <c r="B237" s="116"/>
      <c r="C237" s="76" t="s">
        <v>267</v>
      </c>
      <c r="D237" s="77"/>
      <c r="E237" s="77"/>
      <c r="F237" s="79">
        <f t="shared" si="11"/>
        <v>0</v>
      </c>
    </row>
    <row r="238" spans="1:6">
      <c r="A238" s="116"/>
      <c r="B238" s="116"/>
      <c r="C238" s="76" t="s">
        <v>268</v>
      </c>
      <c r="D238" s="77"/>
      <c r="E238" s="77"/>
      <c r="F238" s="79">
        <f t="shared" si="11"/>
        <v>0</v>
      </c>
    </row>
    <row r="239" spans="1:6">
      <c r="A239" s="116"/>
      <c r="B239" s="116"/>
      <c r="C239" s="76" t="s">
        <v>269</v>
      </c>
      <c r="D239" s="77"/>
      <c r="E239" s="77"/>
      <c r="F239" s="79">
        <f t="shared" si="11"/>
        <v>0</v>
      </c>
    </row>
    <row r="240" spans="1:6">
      <c r="A240" s="116"/>
      <c r="B240" s="116"/>
      <c r="C240" s="76" t="s">
        <v>270</v>
      </c>
      <c r="D240" s="77"/>
      <c r="E240" s="77"/>
      <c r="F240" s="79">
        <f t="shared" si="11"/>
        <v>0</v>
      </c>
    </row>
    <row r="241" spans="1:6">
      <c r="A241" s="116"/>
      <c r="B241" s="116"/>
      <c r="C241" s="76" t="s">
        <v>271</v>
      </c>
      <c r="D241" s="77"/>
      <c r="E241" s="77"/>
      <c r="F241" s="79">
        <f t="shared" si="11"/>
        <v>0</v>
      </c>
    </row>
    <row r="242" spans="1:6">
      <c r="A242" s="116"/>
      <c r="B242" s="116"/>
      <c r="C242" s="76" t="s">
        <v>272</v>
      </c>
      <c r="D242" s="77"/>
      <c r="E242" s="77"/>
      <c r="F242" s="79">
        <f t="shared" si="11"/>
        <v>0</v>
      </c>
    </row>
    <row r="243" spans="1:6">
      <c r="A243" s="116"/>
      <c r="B243" s="116"/>
      <c r="C243" s="76" t="s">
        <v>273</v>
      </c>
      <c r="D243" s="77"/>
      <c r="E243" s="77"/>
      <c r="F243" s="79">
        <f t="shared" si="11"/>
        <v>0</v>
      </c>
    </row>
    <row r="244" spans="1:6">
      <c r="A244" s="116"/>
      <c r="B244" s="116"/>
      <c r="C244" s="76" t="s">
        <v>274</v>
      </c>
      <c r="D244" s="77"/>
      <c r="E244" s="77"/>
      <c r="F244" s="79">
        <f t="shared" si="11"/>
        <v>0</v>
      </c>
    </row>
    <row r="245" spans="1:6">
      <c r="A245" s="116"/>
      <c r="B245" s="116"/>
      <c r="C245" s="76" t="s">
        <v>275</v>
      </c>
      <c r="D245" s="77"/>
      <c r="E245" s="77"/>
      <c r="F245" s="79">
        <f t="shared" si="11"/>
        <v>0</v>
      </c>
    </row>
    <row r="246" spans="1:6">
      <c r="A246" s="116"/>
      <c r="B246" s="116"/>
      <c r="C246" s="76" t="s">
        <v>276</v>
      </c>
      <c r="D246" s="77"/>
      <c r="E246" s="77"/>
      <c r="F246" s="79">
        <f t="shared" si="11"/>
        <v>0</v>
      </c>
    </row>
    <row r="247" spans="1:6">
      <c r="A247" s="116"/>
      <c r="B247" s="116"/>
      <c r="C247" s="74" t="s">
        <v>277</v>
      </c>
      <c r="D247" s="75"/>
      <c r="E247" s="75"/>
      <c r="F247" s="75">
        <f t="shared" si="11"/>
        <v>0</v>
      </c>
    </row>
    <row r="248" spans="1:6">
      <c r="A248" s="116"/>
      <c r="B248" s="116"/>
      <c r="C248" s="74" t="s">
        <v>278</v>
      </c>
      <c r="D248" s="75">
        <f>SUM(D249)</f>
        <v>0</v>
      </c>
      <c r="E248" s="75">
        <f>SUM(E249)</f>
        <v>0</v>
      </c>
      <c r="F248" s="75">
        <f t="shared" si="11"/>
        <v>0</v>
      </c>
    </row>
    <row r="249" spans="1:6">
      <c r="A249" s="116"/>
      <c r="B249" s="116"/>
      <c r="C249" s="80" t="s">
        <v>279</v>
      </c>
      <c r="D249" s="77"/>
      <c r="E249" s="77"/>
      <c r="F249" s="79">
        <f t="shared" si="11"/>
        <v>0</v>
      </c>
    </row>
    <row r="250" spans="1:6">
      <c r="A250" s="116"/>
      <c r="B250" s="116"/>
      <c r="C250" s="78" t="s">
        <v>280</v>
      </c>
      <c r="D250" s="75">
        <f>D211+D229+D248+D216+D247</f>
        <v>488040</v>
      </c>
      <c r="E250" s="75">
        <f>E211+E229+E248+E216+E247</f>
        <v>341050</v>
      </c>
      <c r="F250" s="75">
        <f t="shared" si="11"/>
        <v>146990</v>
      </c>
    </row>
    <row r="251" spans="1:6">
      <c r="A251" s="116"/>
      <c r="B251" s="117" t="s">
        <v>281</v>
      </c>
      <c r="C251" s="117"/>
      <c r="D251" s="75">
        <f>D210-D250</f>
        <v>-488040</v>
      </c>
      <c r="E251" s="75">
        <f>E210-E250</f>
        <v>458950</v>
      </c>
      <c r="F251" s="75">
        <f>D251-E251</f>
        <v>-946990</v>
      </c>
    </row>
    <row r="252" spans="1:6">
      <c r="A252" s="115" t="s">
        <v>282</v>
      </c>
      <c r="B252" s="116" t="s">
        <v>220</v>
      </c>
      <c r="C252" s="74" t="s">
        <v>147</v>
      </c>
      <c r="D252" s="75">
        <f>SUM(D253)</f>
        <v>0</v>
      </c>
      <c r="E252" s="75">
        <f>SUM(E253)</f>
        <v>0</v>
      </c>
      <c r="F252" s="75">
        <f t="shared" ref="F252:F276" si="12">D252-E252</f>
        <v>0</v>
      </c>
    </row>
    <row r="253" spans="1:6">
      <c r="A253" s="115"/>
      <c r="B253" s="116"/>
      <c r="C253" s="76" t="s">
        <v>148</v>
      </c>
      <c r="D253" s="77"/>
      <c r="E253" s="77"/>
      <c r="F253" s="79">
        <f t="shared" si="12"/>
        <v>0</v>
      </c>
    </row>
    <row r="254" spans="1:6">
      <c r="A254" s="115"/>
      <c r="B254" s="116"/>
      <c r="C254" s="78" t="s">
        <v>283</v>
      </c>
      <c r="D254" s="75">
        <f>D252</f>
        <v>0</v>
      </c>
      <c r="E254" s="75">
        <f>E252</f>
        <v>0</v>
      </c>
      <c r="F254" s="75">
        <f t="shared" si="12"/>
        <v>0</v>
      </c>
    </row>
    <row r="255" spans="1:6">
      <c r="A255" s="115"/>
      <c r="B255" s="116" t="s">
        <v>240</v>
      </c>
      <c r="C255" s="74" t="s">
        <v>284</v>
      </c>
      <c r="D255" s="75">
        <f>SUM(D256:D256)</f>
        <v>0</v>
      </c>
      <c r="E255" s="75">
        <f>SUM(E256:E256)</f>
        <v>0</v>
      </c>
      <c r="F255" s="75">
        <f t="shared" si="12"/>
        <v>0</v>
      </c>
    </row>
    <row r="256" spans="1:6">
      <c r="A256" s="115"/>
      <c r="B256" s="116"/>
      <c r="C256" s="76" t="s">
        <v>285</v>
      </c>
      <c r="D256" s="77"/>
      <c r="E256" s="77"/>
      <c r="F256" s="79">
        <f t="shared" si="12"/>
        <v>0</v>
      </c>
    </row>
    <row r="257" spans="1:6">
      <c r="A257" s="115"/>
      <c r="B257" s="116"/>
      <c r="C257" s="76" t="s">
        <v>286</v>
      </c>
      <c r="D257" s="77"/>
      <c r="E257" s="77"/>
      <c r="F257" s="79"/>
    </row>
    <row r="258" spans="1:6">
      <c r="A258" s="115"/>
      <c r="B258" s="116"/>
      <c r="C258" s="78" t="s">
        <v>287</v>
      </c>
      <c r="D258" s="75">
        <f>D255+D257</f>
        <v>0</v>
      </c>
      <c r="E258" s="75">
        <f>E255</f>
        <v>0</v>
      </c>
      <c r="F258" s="75">
        <f>D258-E258</f>
        <v>0</v>
      </c>
    </row>
    <row r="259" spans="1:6">
      <c r="A259" s="115"/>
      <c r="B259" s="117" t="s">
        <v>288</v>
      </c>
      <c r="C259" s="117"/>
      <c r="D259" s="75">
        <f>D254-D258</f>
        <v>0</v>
      </c>
      <c r="E259" s="75">
        <f>E254-E258</f>
        <v>0</v>
      </c>
      <c r="F259" s="75">
        <f t="shared" si="12"/>
        <v>0</v>
      </c>
    </row>
    <row r="260" spans="1:6">
      <c r="A260" s="121" t="s">
        <v>289</v>
      </c>
      <c r="B260" s="122"/>
      <c r="C260" s="123"/>
      <c r="D260" s="75">
        <f>D251+D259</f>
        <v>-488040</v>
      </c>
      <c r="E260" s="75">
        <f>E251+E259</f>
        <v>458950</v>
      </c>
      <c r="F260" s="75">
        <f t="shared" si="12"/>
        <v>-946990</v>
      </c>
    </row>
    <row r="261" spans="1:6">
      <c r="A261" s="115" t="s">
        <v>290</v>
      </c>
      <c r="B261" s="116" t="s">
        <v>220</v>
      </c>
      <c r="C261" s="74" t="s">
        <v>312</v>
      </c>
      <c r="D261" s="75">
        <f>SUM(D262)</f>
        <v>0</v>
      </c>
      <c r="E261" s="75">
        <f>SUM(E262)</f>
        <v>0</v>
      </c>
      <c r="F261" s="75">
        <f t="shared" si="12"/>
        <v>0</v>
      </c>
    </row>
    <row r="262" spans="1:6">
      <c r="A262" s="115"/>
      <c r="B262" s="116"/>
      <c r="C262" s="76" t="s">
        <v>313</v>
      </c>
      <c r="D262" s="77"/>
      <c r="E262" s="77"/>
      <c r="F262" s="79">
        <f t="shared" si="12"/>
        <v>0</v>
      </c>
    </row>
    <row r="263" spans="1:6">
      <c r="A263" s="115"/>
      <c r="B263" s="116"/>
      <c r="C263" s="78" t="s">
        <v>293</v>
      </c>
      <c r="D263" s="75">
        <f>D261</f>
        <v>0</v>
      </c>
      <c r="E263" s="75">
        <f>E261</f>
        <v>0</v>
      </c>
      <c r="F263" s="75">
        <f t="shared" si="12"/>
        <v>0</v>
      </c>
    </row>
    <row r="264" spans="1:6">
      <c r="A264" s="115"/>
      <c r="B264" s="116" t="s">
        <v>240</v>
      </c>
      <c r="C264" s="74" t="s">
        <v>294</v>
      </c>
      <c r="D264" s="75">
        <f>SUM(D265)</f>
        <v>0</v>
      </c>
      <c r="E264" s="75">
        <f>SUM(E265)</f>
        <v>0</v>
      </c>
      <c r="F264" s="75">
        <f t="shared" si="12"/>
        <v>0</v>
      </c>
    </row>
    <row r="265" spans="1:6">
      <c r="A265" s="115"/>
      <c r="B265" s="116"/>
      <c r="C265" s="76" t="s">
        <v>295</v>
      </c>
      <c r="D265" s="77">
        <v>0</v>
      </c>
      <c r="E265" s="77">
        <v>0</v>
      </c>
      <c r="F265" s="79">
        <f t="shared" si="12"/>
        <v>0</v>
      </c>
    </row>
    <row r="266" spans="1:6">
      <c r="A266" s="115"/>
      <c r="B266" s="116"/>
      <c r="C266" s="74" t="s">
        <v>296</v>
      </c>
      <c r="D266" s="75">
        <f>SUM(D267)</f>
        <v>0</v>
      </c>
      <c r="E266" s="75">
        <f>SUM(E267)</f>
        <v>0</v>
      </c>
      <c r="F266" s="75">
        <f t="shared" si="12"/>
        <v>0</v>
      </c>
    </row>
    <row r="267" spans="1:6">
      <c r="A267" s="115"/>
      <c r="B267" s="116"/>
      <c r="C267" s="80" t="s">
        <v>297</v>
      </c>
      <c r="D267" s="77"/>
      <c r="E267" s="77"/>
      <c r="F267" s="79">
        <f t="shared" si="12"/>
        <v>0</v>
      </c>
    </row>
    <row r="268" spans="1:6">
      <c r="A268" s="115"/>
      <c r="B268" s="116"/>
      <c r="C268" s="78" t="s">
        <v>298</v>
      </c>
      <c r="D268" s="75">
        <f>D264+D266</f>
        <v>0</v>
      </c>
      <c r="E268" s="75">
        <f>E264+E266</f>
        <v>0</v>
      </c>
      <c r="F268" s="75">
        <f t="shared" si="12"/>
        <v>0</v>
      </c>
    </row>
    <row r="269" spans="1:6">
      <c r="A269" s="115"/>
      <c r="B269" s="117" t="s">
        <v>299</v>
      </c>
      <c r="C269" s="117"/>
      <c r="D269" s="75">
        <f>D263-D268</f>
        <v>0</v>
      </c>
      <c r="E269" s="75">
        <f>E263-E268</f>
        <v>0</v>
      </c>
      <c r="F269" s="75">
        <f t="shared" si="12"/>
        <v>0</v>
      </c>
    </row>
    <row r="270" spans="1:6">
      <c r="A270" s="124" t="s">
        <v>300</v>
      </c>
      <c r="B270" s="127" t="s">
        <v>301</v>
      </c>
      <c r="C270" s="128"/>
      <c r="D270" s="75">
        <f>D260+D269</f>
        <v>-488040</v>
      </c>
      <c r="E270" s="75">
        <f>E260+E269</f>
        <v>458950</v>
      </c>
      <c r="F270" s="75">
        <f t="shared" si="12"/>
        <v>-946990</v>
      </c>
    </row>
    <row r="271" spans="1:6">
      <c r="A271" s="125"/>
      <c r="B271" s="127" t="s">
        <v>302</v>
      </c>
      <c r="C271" s="128"/>
      <c r="D271" s="75">
        <v>1439950</v>
      </c>
      <c r="E271" s="75">
        <v>981000</v>
      </c>
      <c r="F271" s="75">
        <f t="shared" si="12"/>
        <v>458950</v>
      </c>
    </row>
    <row r="272" spans="1:6">
      <c r="A272" s="125"/>
      <c r="B272" s="127" t="s">
        <v>303</v>
      </c>
      <c r="C272" s="128"/>
      <c r="D272" s="75">
        <f>D270+D271</f>
        <v>951910</v>
      </c>
      <c r="E272" s="75">
        <f>E270+E271</f>
        <v>1439950</v>
      </c>
      <c r="F272" s="75">
        <f t="shared" si="12"/>
        <v>-488040</v>
      </c>
    </row>
    <row r="273" spans="1:6">
      <c r="A273" s="125"/>
      <c r="B273" s="127" t="s">
        <v>304</v>
      </c>
      <c r="C273" s="128"/>
      <c r="D273" s="75">
        <v>0</v>
      </c>
      <c r="E273" s="75">
        <v>0</v>
      </c>
      <c r="F273" s="75">
        <f t="shared" si="12"/>
        <v>0</v>
      </c>
    </row>
    <row r="274" spans="1:6">
      <c r="A274" s="125"/>
      <c r="B274" s="127" t="s">
        <v>305</v>
      </c>
      <c r="C274" s="128"/>
      <c r="D274" s="75">
        <v>0</v>
      </c>
      <c r="E274" s="75">
        <v>0</v>
      </c>
      <c r="F274" s="75">
        <f t="shared" si="12"/>
        <v>0</v>
      </c>
    </row>
    <row r="275" spans="1:6">
      <c r="A275" s="125"/>
      <c r="B275" s="127" t="s">
        <v>306</v>
      </c>
      <c r="C275" s="128"/>
      <c r="D275" s="75">
        <v>0</v>
      </c>
      <c r="E275" s="75">
        <v>0</v>
      </c>
      <c r="F275" s="75">
        <f t="shared" si="12"/>
        <v>0</v>
      </c>
    </row>
    <row r="276" spans="1:6">
      <c r="A276" s="126"/>
      <c r="B276" s="127" t="s">
        <v>307</v>
      </c>
      <c r="C276" s="128"/>
      <c r="D276" s="75">
        <f>D272+D273+D274-D275</f>
        <v>951910</v>
      </c>
      <c r="E276" s="75">
        <f>E272+E273+E274-E275</f>
        <v>1439950</v>
      </c>
      <c r="F276" s="75">
        <f t="shared" si="12"/>
        <v>-488040</v>
      </c>
    </row>
  </sheetData>
  <mergeCells count="72">
    <mergeCell ref="A270:A276"/>
    <mergeCell ref="B270:C270"/>
    <mergeCell ref="B271:C271"/>
    <mergeCell ref="B272:C272"/>
    <mergeCell ref="B273:C273"/>
    <mergeCell ref="B274:C274"/>
    <mergeCell ref="B275:C275"/>
    <mergeCell ref="B276:C276"/>
    <mergeCell ref="A261:A269"/>
    <mergeCell ref="B261:B263"/>
    <mergeCell ref="B264:B268"/>
    <mergeCell ref="B269:C269"/>
    <mergeCell ref="A185:F185"/>
    <mergeCell ref="A186:F186"/>
    <mergeCell ref="A188:C188"/>
    <mergeCell ref="A189:A251"/>
    <mergeCell ref="B189:B210"/>
    <mergeCell ref="B211:B250"/>
    <mergeCell ref="B251:C251"/>
    <mergeCell ref="A252:A259"/>
    <mergeCell ref="B252:B254"/>
    <mergeCell ref="B255:B258"/>
    <mergeCell ref="B259:C259"/>
    <mergeCell ref="A260:C260"/>
    <mergeCell ref="A178:A184"/>
    <mergeCell ref="B178:C178"/>
    <mergeCell ref="B179:C179"/>
    <mergeCell ref="B180:C180"/>
    <mergeCell ref="B181:C181"/>
    <mergeCell ref="B182:C182"/>
    <mergeCell ref="B183:C183"/>
    <mergeCell ref="B184:C184"/>
    <mergeCell ref="A169:A177"/>
    <mergeCell ref="B169:B171"/>
    <mergeCell ref="B172:B176"/>
    <mergeCell ref="B177:C177"/>
    <mergeCell ref="A93:F93"/>
    <mergeCell ref="A94:F94"/>
    <mergeCell ref="A96:C96"/>
    <mergeCell ref="A97:A159"/>
    <mergeCell ref="B97:B118"/>
    <mergeCell ref="B119:B158"/>
    <mergeCell ref="B159:C159"/>
    <mergeCell ref="A160:A167"/>
    <mergeCell ref="B160:B162"/>
    <mergeCell ref="B163:B166"/>
    <mergeCell ref="B167:C167"/>
    <mergeCell ref="A168:C168"/>
    <mergeCell ref="A86:A92"/>
    <mergeCell ref="B86:C86"/>
    <mergeCell ref="B87:C87"/>
    <mergeCell ref="B88:C88"/>
    <mergeCell ref="B89:C89"/>
    <mergeCell ref="B90:C90"/>
    <mergeCell ref="B91:C91"/>
    <mergeCell ref="B92:C92"/>
    <mergeCell ref="A77:A85"/>
    <mergeCell ref="B77:B79"/>
    <mergeCell ref="B80:B84"/>
    <mergeCell ref="B85:C85"/>
    <mergeCell ref="A1:F1"/>
    <mergeCell ref="A2:F2"/>
    <mergeCell ref="A4:C4"/>
    <mergeCell ref="A5:A67"/>
    <mergeCell ref="B5:B26"/>
    <mergeCell ref="B27:B66"/>
    <mergeCell ref="B67:C67"/>
    <mergeCell ref="A68:A75"/>
    <mergeCell ref="B68:B70"/>
    <mergeCell ref="B71:B74"/>
    <mergeCell ref="B75:C75"/>
    <mergeCell ref="A76:C76"/>
  </mergeCells>
  <phoneticPr fontId="3"/>
  <pageMargins left="0.74803149606299213" right="0.74803149606299213" top="0.98425196850393704" bottom="0.98425196850393704" header="0.51181102362204722" footer="0.51181102362204722"/>
  <pageSetup paperSize="9" scale="83" fitToHeight="6" orientation="portrait" r:id="rId1"/>
  <headerFooter alignWithMargins="0"/>
  <rowBreaks count="4" manualBreakCount="4">
    <brk id="67" max="16383" man="1"/>
    <brk id="92" max="16383" man="1"/>
    <brk id="184" max="16383" man="1"/>
    <brk id="2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5"/>
  <sheetViews>
    <sheetView tabSelected="1" view="pageBreakPreview" topLeftCell="A56" zoomScaleNormal="100" zoomScaleSheetLayoutView="100" workbookViewId="0">
      <selection activeCell="I60" sqref="I60"/>
    </sheetView>
  </sheetViews>
  <sheetFormatPr defaultRowHeight="13.5"/>
  <cols>
    <col min="1" max="2" width="3.75" style="71" customWidth="1"/>
    <col min="3" max="3" width="42.625" style="71" customWidth="1"/>
    <col min="4" max="6" width="13.625" style="71" customWidth="1"/>
    <col min="7" max="16384" width="9" style="71"/>
  </cols>
  <sheetData>
    <row r="1" spans="1:6" ht="17.25">
      <c r="A1" s="118" t="s">
        <v>120</v>
      </c>
      <c r="B1" s="118"/>
      <c r="C1" s="118"/>
      <c r="D1" s="118"/>
      <c r="E1" s="118"/>
      <c r="F1" s="118"/>
    </row>
    <row r="2" spans="1:6">
      <c r="A2" s="119" t="s">
        <v>121</v>
      </c>
      <c r="B2" s="119"/>
      <c r="C2" s="119"/>
      <c r="D2" s="119"/>
      <c r="E2" s="119"/>
      <c r="F2" s="119"/>
    </row>
    <row r="3" spans="1:6">
      <c r="A3" s="72"/>
      <c r="B3" s="72"/>
      <c r="C3" s="72"/>
      <c r="D3" s="72"/>
      <c r="E3" s="72"/>
      <c r="F3" s="72" t="s">
        <v>122</v>
      </c>
    </row>
    <row r="4" spans="1:6">
      <c r="A4" s="120" t="s">
        <v>3</v>
      </c>
      <c r="B4" s="120"/>
      <c r="C4" s="120"/>
      <c r="D4" s="73" t="s">
        <v>123</v>
      </c>
      <c r="E4" s="73" t="s">
        <v>124</v>
      </c>
      <c r="F4" s="73" t="s">
        <v>125</v>
      </c>
    </row>
    <row r="5" spans="1:6">
      <c r="A5" s="116"/>
      <c r="B5" s="116"/>
      <c r="C5" s="74" t="s">
        <v>126</v>
      </c>
      <c r="D5" s="75">
        <v>0</v>
      </c>
      <c r="E5" s="75">
        <f>E6+E8+E11+E13+E15+E17+E21+E24</f>
        <v>168013367</v>
      </c>
      <c r="F5" s="75"/>
    </row>
    <row r="6" spans="1:6">
      <c r="A6" s="116"/>
      <c r="B6" s="116"/>
      <c r="C6" s="74" t="s">
        <v>127</v>
      </c>
      <c r="D6" s="75">
        <v>0</v>
      </c>
      <c r="E6" s="75">
        <f>SUM(E7)</f>
        <v>21576308</v>
      </c>
      <c r="F6" s="75"/>
    </row>
    <row r="7" spans="1:6">
      <c r="A7" s="116"/>
      <c r="B7" s="116"/>
      <c r="C7" s="76" t="s">
        <v>128</v>
      </c>
      <c r="D7" s="77">
        <v>0</v>
      </c>
      <c r="E7" s="77">
        <v>21576308</v>
      </c>
      <c r="F7" s="77"/>
    </row>
    <row r="8" spans="1:6">
      <c r="A8" s="116"/>
      <c r="B8" s="116"/>
      <c r="C8" s="74" t="s">
        <v>129</v>
      </c>
      <c r="D8" s="75">
        <v>0</v>
      </c>
      <c r="E8" s="75">
        <f>SUM(E9:E10)</f>
        <v>3921435</v>
      </c>
      <c r="F8" s="75"/>
    </row>
    <row r="9" spans="1:6">
      <c r="A9" s="116"/>
      <c r="B9" s="116"/>
      <c r="C9" s="76" t="s">
        <v>130</v>
      </c>
      <c r="D9" s="77">
        <v>0</v>
      </c>
      <c r="E9" s="77">
        <v>1644104</v>
      </c>
      <c r="F9" s="77"/>
    </row>
    <row r="10" spans="1:6">
      <c r="A10" s="116"/>
      <c r="B10" s="116"/>
      <c r="C10" s="76" t="s">
        <v>131</v>
      </c>
      <c r="D10" s="77">
        <v>0</v>
      </c>
      <c r="E10" s="77">
        <v>2277331</v>
      </c>
      <c r="F10" s="77"/>
    </row>
    <row r="11" spans="1:6">
      <c r="A11" s="116"/>
      <c r="B11" s="116"/>
      <c r="C11" s="74" t="s">
        <v>132</v>
      </c>
      <c r="D11" s="75">
        <v>0</v>
      </c>
      <c r="E11" s="75">
        <f>SUM(E12)</f>
        <v>108332283</v>
      </c>
      <c r="F11" s="75"/>
    </row>
    <row r="12" spans="1:6">
      <c r="A12" s="116"/>
      <c r="B12" s="116"/>
      <c r="C12" s="76" t="s">
        <v>133</v>
      </c>
      <c r="D12" s="77">
        <v>0</v>
      </c>
      <c r="E12" s="77">
        <v>108332283</v>
      </c>
      <c r="F12" s="77"/>
    </row>
    <row r="13" spans="1:6">
      <c r="A13" s="116"/>
      <c r="B13" s="116"/>
      <c r="C13" s="74" t="s">
        <v>134</v>
      </c>
      <c r="D13" s="75">
        <v>0</v>
      </c>
      <c r="E13" s="75">
        <f>SUM(E14)</f>
        <v>10621465</v>
      </c>
      <c r="F13" s="75"/>
    </row>
    <row r="14" spans="1:6">
      <c r="A14" s="116"/>
      <c r="B14" s="116"/>
      <c r="C14" s="76" t="s">
        <v>135</v>
      </c>
      <c r="D14" s="77">
        <v>0</v>
      </c>
      <c r="E14" s="77">
        <v>10621465</v>
      </c>
      <c r="F14" s="77"/>
    </row>
    <row r="15" spans="1:6">
      <c r="A15" s="116"/>
      <c r="B15" s="116"/>
      <c r="C15" s="74" t="s">
        <v>136</v>
      </c>
      <c r="D15" s="75"/>
      <c r="E15" s="75">
        <f>SUM(E16)</f>
        <v>415489</v>
      </c>
      <c r="F15" s="75"/>
    </row>
    <row r="16" spans="1:6">
      <c r="A16" s="116"/>
      <c r="B16" s="116"/>
      <c r="C16" s="76" t="s">
        <v>137</v>
      </c>
      <c r="D16" s="77"/>
      <c r="E16" s="77">
        <v>415489</v>
      </c>
      <c r="F16" s="77"/>
    </row>
    <row r="17" spans="1:6">
      <c r="A17" s="116"/>
      <c r="B17" s="116"/>
      <c r="C17" s="74" t="s">
        <v>138</v>
      </c>
      <c r="D17" s="75">
        <v>0</v>
      </c>
      <c r="E17" s="75">
        <f>SUM(E18:E20)</f>
        <v>22892517</v>
      </c>
      <c r="F17" s="75"/>
    </row>
    <row r="18" spans="1:6">
      <c r="A18" s="116"/>
      <c r="B18" s="116"/>
      <c r="C18" s="76" t="s">
        <v>139</v>
      </c>
      <c r="D18" s="77">
        <v>0</v>
      </c>
      <c r="E18" s="77">
        <v>8464844</v>
      </c>
      <c r="F18" s="77"/>
    </row>
    <row r="19" spans="1:6">
      <c r="A19" s="116"/>
      <c r="B19" s="116"/>
      <c r="C19" s="76" t="s">
        <v>140</v>
      </c>
      <c r="D19" s="77">
        <v>0</v>
      </c>
      <c r="E19" s="77">
        <v>13147571</v>
      </c>
      <c r="F19" s="77"/>
    </row>
    <row r="20" spans="1:6">
      <c r="A20" s="116"/>
      <c r="B20" s="116"/>
      <c r="C20" s="76" t="s">
        <v>141</v>
      </c>
      <c r="D20" s="77"/>
      <c r="E20" s="77">
        <v>1280102</v>
      </c>
      <c r="F20" s="77"/>
    </row>
    <row r="21" spans="1:6">
      <c r="A21" s="116"/>
      <c r="B21" s="116"/>
      <c r="C21" s="74" t="s">
        <v>142</v>
      </c>
      <c r="D21" s="75">
        <v>0</v>
      </c>
      <c r="E21" s="75">
        <f>SUM(E22:E23)</f>
        <v>253870</v>
      </c>
      <c r="F21" s="75"/>
    </row>
    <row r="22" spans="1:6">
      <c r="A22" s="116"/>
      <c r="B22" s="116"/>
      <c r="C22" s="76" t="s">
        <v>143</v>
      </c>
      <c r="D22" s="77">
        <v>0</v>
      </c>
      <c r="E22" s="77">
        <v>200000</v>
      </c>
      <c r="F22" s="77"/>
    </row>
    <row r="23" spans="1:6">
      <c r="A23" s="116"/>
      <c r="B23" s="116"/>
      <c r="C23" s="76" t="s">
        <v>144</v>
      </c>
      <c r="D23" s="77">
        <v>0</v>
      </c>
      <c r="E23" s="77">
        <v>53870</v>
      </c>
      <c r="F23" s="77"/>
    </row>
    <row r="24" spans="1:6">
      <c r="A24" s="116"/>
      <c r="B24" s="116"/>
      <c r="C24" s="74" t="s">
        <v>145</v>
      </c>
      <c r="D24" s="75">
        <v>0</v>
      </c>
      <c r="E24" s="75">
        <f>SUM(E25)</f>
        <v>0</v>
      </c>
      <c r="F24" s="75"/>
    </row>
    <row r="25" spans="1:6">
      <c r="A25" s="116"/>
      <c r="B25" s="116"/>
      <c r="C25" s="76" t="s">
        <v>146</v>
      </c>
      <c r="D25" s="77">
        <v>0</v>
      </c>
      <c r="E25" s="77">
        <v>0</v>
      </c>
      <c r="F25" s="77"/>
    </row>
    <row r="26" spans="1:6">
      <c r="A26" s="116"/>
      <c r="B26" s="116"/>
      <c r="C26" s="74" t="s">
        <v>147</v>
      </c>
      <c r="D26" s="75">
        <v>0</v>
      </c>
      <c r="E26" s="75">
        <f>SUM(E27)</f>
        <v>6086</v>
      </c>
      <c r="F26" s="75"/>
    </row>
    <row r="27" spans="1:6">
      <c r="A27" s="116"/>
      <c r="B27" s="116"/>
      <c r="C27" s="76" t="s">
        <v>148</v>
      </c>
      <c r="D27" s="77">
        <v>0</v>
      </c>
      <c r="E27" s="77">
        <v>6086</v>
      </c>
      <c r="F27" s="77"/>
    </row>
    <row r="28" spans="1:6">
      <c r="A28" s="116"/>
      <c r="B28" s="116"/>
      <c r="C28" s="78" t="s">
        <v>149</v>
      </c>
      <c r="D28" s="75">
        <v>0</v>
      </c>
      <c r="E28" s="75">
        <f>E5+E26</f>
        <v>168019453</v>
      </c>
      <c r="F28" s="75"/>
    </row>
    <row r="29" spans="1:6" ht="13.5" customHeight="1">
      <c r="A29" s="116"/>
      <c r="B29" s="116" t="s">
        <v>150</v>
      </c>
      <c r="C29" s="74" t="s">
        <v>151</v>
      </c>
      <c r="D29" s="75">
        <v>0</v>
      </c>
      <c r="E29" s="75">
        <f>SUM(E30:E33)</f>
        <v>104621656</v>
      </c>
      <c r="F29" s="75"/>
    </row>
    <row r="30" spans="1:6">
      <c r="A30" s="116"/>
      <c r="B30" s="116"/>
      <c r="C30" s="76" t="s">
        <v>152</v>
      </c>
      <c r="D30" s="77">
        <v>0</v>
      </c>
      <c r="E30" s="77">
        <v>488040</v>
      </c>
      <c r="F30" s="77"/>
    </row>
    <row r="31" spans="1:6">
      <c r="A31" s="116"/>
      <c r="B31" s="116"/>
      <c r="C31" s="76" t="s">
        <v>153</v>
      </c>
      <c r="D31" s="77">
        <v>0</v>
      </c>
      <c r="E31" s="77">
        <v>79749211</v>
      </c>
      <c r="F31" s="77"/>
    </row>
    <row r="32" spans="1:6">
      <c r="A32" s="116"/>
      <c r="B32" s="116"/>
      <c r="C32" s="76" t="s">
        <v>154</v>
      </c>
      <c r="D32" s="77">
        <v>0</v>
      </c>
      <c r="E32" s="77">
        <v>12230908</v>
      </c>
      <c r="F32" s="77"/>
    </row>
    <row r="33" spans="1:6">
      <c r="A33" s="116"/>
      <c r="B33" s="116"/>
      <c r="C33" s="76" t="s">
        <v>155</v>
      </c>
      <c r="D33" s="77">
        <v>0</v>
      </c>
      <c r="E33" s="77">
        <v>12153497</v>
      </c>
      <c r="F33" s="77"/>
    </row>
    <row r="34" spans="1:6">
      <c r="A34" s="116"/>
      <c r="B34" s="116"/>
      <c r="C34" s="74" t="s">
        <v>156</v>
      </c>
      <c r="D34" s="75">
        <v>0</v>
      </c>
      <c r="E34" s="75">
        <f>SUM(E35:E42)</f>
        <v>26333403</v>
      </c>
      <c r="F34" s="75"/>
    </row>
    <row r="35" spans="1:6">
      <c r="A35" s="116"/>
      <c r="B35" s="116"/>
      <c r="C35" s="76" t="s">
        <v>157</v>
      </c>
      <c r="D35" s="77">
        <v>0</v>
      </c>
      <c r="E35" s="77">
        <v>13728713</v>
      </c>
      <c r="F35" s="77"/>
    </row>
    <row r="36" spans="1:6">
      <c r="A36" s="116"/>
      <c r="B36" s="116"/>
      <c r="C36" s="76" t="s">
        <v>158</v>
      </c>
      <c r="D36" s="77">
        <v>0</v>
      </c>
      <c r="E36" s="77">
        <v>2381946</v>
      </c>
      <c r="F36" s="77"/>
    </row>
    <row r="37" spans="1:6">
      <c r="A37" s="116"/>
      <c r="B37" s="116"/>
      <c r="C37" s="76" t="s">
        <v>159</v>
      </c>
      <c r="D37" s="77">
        <v>0</v>
      </c>
      <c r="E37" s="77">
        <v>619002</v>
      </c>
      <c r="F37" s="77"/>
    </row>
    <row r="38" spans="1:6">
      <c r="A38" s="116"/>
      <c r="B38" s="116"/>
      <c r="C38" s="76" t="s">
        <v>160</v>
      </c>
      <c r="D38" s="77">
        <v>0</v>
      </c>
      <c r="E38" s="77">
        <v>318550</v>
      </c>
      <c r="F38" s="77"/>
    </row>
    <row r="39" spans="1:6">
      <c r="A39" s="116"/>
      <c r="B39" s="116"/>
      <c r="C39" s="76" t="s">
        <v>161</v>
      </c>
      <c r="D39" s="77">
        <v>0</v>
      </c>
      <c r="E39" s="77">
        <v>4320</v>
      </c>
      <c r="F39" s="77"/>
    </row>
    <row r="40" spans="1:6">
      <c r="A40" s="116"/>
      <c r="B40" s="116"/>
      <c r="C40" s="76" t="s">
        <v>162</v>
      </c>
      <c r="D40" s="77">
        <v>0</v>
      </c>
      <c r="E40" s="77">
        <v>7523773</v>
      </c>
      <c r="F40" s="77"/>
    </row>
    <row r="41" spans="1:6">
      <c r="A41" s="116"/>
      <c r="B41" s="116"/>
      <c r="C41" s="76" t="s">
        <v>163</v>
      </c>
      <c r="D41" s="77">
        <v>0</v>
      </c>
      <c r="E41" s="77">
        <v>224132</v>
      </c>
      <c r="F41" s="77"/>
    </row>
    <row r="42" spans="1:6">
      <c r="A42" s="116"/>
      <c r="B42" s="116"/>
      <c r="C42" s="76" t="s">
        <v>164</v>
      </c>
      <c r="D42" s="77">
        <v>0</v>
      </c>
      <c r="E42" s="77">
        <v>1532967</v>
      </c>
      <c r="F42" s="77"/>
    </row>
    <row r="43" spans="1:6">
      <c r="A43" s="116"/>
      <c r="B43" s="116"/>
      <c r="C43" s="74" t="s">
        <v>165</v>
      </c>
      <c r="D43" s="75">
        <v>0</v>
      </c>
      <c r="E43" s="75">
        <f>SUM(E44:E59)</f>
        <v>13403344</v>
      </c>
      <c r="F43" s="75"/>
    </row>
    <row r="44" spans="1:6">
      <c r="A44" s="116"/>
      <c r="B44" s="116"/>
      <c r="C44" s="76" t="s">
        <v>166</v>
      </c>
      <c r="D44" s="77">
        <v>0</v>
      </c>
      <c r="E44" s="77">
        <v>53430</v>
      </c>
      <c r="F44" s="77"/>
    </row>
    <row r="45" spans="1:6">
      <c r="A45" s="116"/>
      <c r="B45" s="116"/>
      <c r="C45" s="76" t="s">
        <v>167</v>
      </c>
      <c r="D45" s="77">
        <v>0</v>
      </c>
      <c r="E45" s="77">
        <v>242758</v>
      </c>
      <c r="F45" s="77"/>
    </row>
    <row r="46" spans="1:6">
      <c r="A46" s="116"/>
      <c r="B46" s="116"/>
      <c r="C46" s="76" t="s">
        <v>168</v>
      </c>
      <c r="D46" s="77">
        <v>0</v>
      </c>
      <c r="E46" s="77">
        <v>387749</v>
      </c>
      <c r="F46" s="77"/>
    </row>
    <row r="47" spans="1:6">
      <c r="A47" s="116"/>
      <c r="B47" s="116"/>
      <c r="C47" s="76" t="s">
        <v>169</v>
      </c>
      <c r="D47" s="77">
        <v>0</v>
      </c>
      <c r="E47" s="77">
        <v>284292</v>
      </c>
      <c r="F47" s="77"/>
    </row>
    <row r="48" spans="1:6">
      <c r="A48" s="116"/>
      <c r="B48" s="116"/>
      <c r="C48" s="76" t="s">
        <v>170</v>
      </c>
      <c r="D48" s="77">
        <v>0</v>
      </c>
      <c r="E48" s="77">
        <v>81540</v>
      </c>
      <c r="F48" s="77"/>
    </row>
    <row r="49" spans="1:6">
      <c r="A49" s="116"/>
      <c r="B49" s="116"/>
      <c r="C49" s="76" t="s">
        <v>171</v>
      </c>
      <c r="D49" s="77">
        <v>0</v>
      </c>
      <c r="E49" s="77">
        <v>419453</v>
      </c>
      <c r="F49" s="77"/>
    </row>
    <row r="50" spans="1:6">
      <c r="A50" s="116"/>
      <c r="B50" s="116"/>
      <c r="C50" s="76" t="s">
        <v>172</v>
      </c>
      <c r="D50" s="77">
        <v>0</v>
      </c>
      <c r="E50" s="77">
        <v>10167</v>
      </c>
      <c r="F50" s="77"/>
    </row>
    <row r="51" spans="1:6">
      <c r="A51" s="116"/>
      <c r="B51" s="116"/>
      <c r="C51" s="76" t="s">
        <v>173</v>
      </c>
      <c r="D51" s="77">
        <v>0</v>
      </c>
      <c r="E51" s="77">
        <v>866538</v>
      </c>
      <c r="F51" s="77"/>
    </row>
    <row r="52" spans="1:6">
      <c r="A52" s="116"/>
      <c r="B52" s="116"/>
      <c r="C52" s="76" t="s">
        <v>174</v>
      </c>
      <c r="D52" s="77">
        <v>0</v>
      </c>
      <c r="E52" s="77">
        <v>5424528</v>
      </c>
      <c r="F52" s="77"/>
    </row>
    <row r="53" spans="1:6">
      <c r="A53" s="116"/>
      <c r="B53" s="116"/>
      <c r="C53" s="76" t="s">
        <v>175</v>
      </c>
      <c r="D53" s="77">
        <v>0</v>
      </c>
      <c r="E53" s="77">
        <v>2808562</v>
      </c>
      <c r="F53" s="77"/>
    </row>
    <row r="54" spans="1:6">
      <c r="A54" s="116"/>
      <c r="B54" s="116"/>
      <c r="C54" s="76" t="s">
        <v>176</v>
      </c>
      <c r="D54" s="77">
        <v>0</v>
      </c>
      <c r="E54" s="77">
        <v>603007</v>
      </c>
      <c r="F54" s="77"/>
    </row>
    <row r="55" spans="1:6">
      <c r="A55" s="116"/>
      <c r="B55" s="116"/>
      <c r="C55" s="76" t="s">
        <v>177</v>
      </c>
      <c r="D55" s="77">
        <v>0</v>
      </c>
      <c r="E55" s="77">
        <v>444180</v>
      </c>
      <c r="F55" s="77"/>
    </row>
    <row r="56" spans="1:6">
      <c r="A56" s="116"/>
      <c r="B56" s="116"/>
      <c r="C56" s="76" t="s">
        <v>178</v>
      </c>
      <c r="D56" s="77">
        <v>0</v>
      </c>
      <c r="E56" s="77">
        <v>10200</v>
      </c>
      <c r="F56" s="77"/>
    </row>
    <row r="57" spans="1:6">
      <c r="A57" s="116"/>
      <c r="B57" s="116"/>
      <c r="C57" s="76" t="s">
        <v>179</v>
      </c>
      <c r="D57" s="77">
        <v>0</v>
      </c>
      <c r="E57" s="77">
        <v>1512820</v>
      </c>
      <c r="F57" s="77"/>
    </row>
    <row r="58" spans="1:6">
      <c r="A58" s="116"/>
      <c r="B58" s="116"/>
      <c r="C58" s="76" t="s">
        <v>180</v>
      </c>
      <c r="D58" s="77">
        <v>0</v>
      </c>
      <c r="E58" s="77">
        <v>61000</v>
      </c>
      <c r="F58" s="77"/>
    </row>
    <row r="59" spans="1:6">
      <c r="A59" s="116"/>
      <c r="B59" s="116"/>
      <c r="C59" s="76" t="s">
        <v>181</v>
      </c>
      <c r="D59" s="77">
        <v>0</v>
      </c>
      <c r="E59" s="77">
        <v>193120</v>
      </c>
      <c r="F59" s="77"/>
    </row>
    <row r="60" spans="1:6">
      <c r="A60" s="116"/>
      <c r="B60" s="116"/>
      <c r="C60" s="74" t="s">
        <v>182</v>
      </c>
      <c r="D60" s="75">
        <v>0</v>
      </c>
      <c r="E60" s="75">
        <f>SUM(E61)</f>
        <v>2228747</v>
      </c>
      <c r="F60" s="75"/>
    </row>
    <row r="61" spans="1:6">
      <c r="A61" s="116"/>
      <c r="B61" s="116"/>
      <c r="C61" s="76" t="s">
        <v>183</v>
      </c>
      <c r="D61" s="77">
        <v>0</v>
      </c>
      <c r="E61" s="77">
        <v>2228747</v>
      </c>
      <c r="F61" s="77"/>
    </row>
    <row r="62" spans="1:6">
      <c r="A62" s="116"/>
      <c r="B62" s="116"/>
      <c r="C62" s="74" t="s">
        <v>184</v>
      </c>
      <c r="D62" s="75">
        <v>0</v>
      </c>
      <c r="E62" s="75">
        <f>SUM(E63)</f>
        <v>4217</v>
      </c>
      <c r="F62" s="75"/>
    </row>
    <row r="63" spans="1:6">
      <c r="A63" s="116"/>
      <c r="B63" s="116"/>
      <c r="C63" s="76" t="s">
        <v>185</v>
      </c>
      <c r="D63" s="77">
        <v>0</v>
      </c>
      <c r="E63" s="77">
        <v>4217</v>
      </c>
      <c r="F63" s="77"/>
    </row>
    <row r="64" spans="1:6">
      <c r="A64" s="116"/>
      <c r="B64" s="116"/>
      <c r="C64" s="78" t="s">
        <v>186</v>
      </c>
      <c r="D64" s="75">
        <v>0</v>
      </c>
      <c r="E64" s="75">
        <f>E29+E43+E60+E34+E62</f>
        <v>146591367</v>
      </c>
      <c r="F64" s="75"/>
    </row>
    <row r="65" spans="1:6">
      <c r="A65" s="116"/>
      <c r="B65" s="117" t="s">
        <v>187</v>
      </c>
      <c r="C65" s="117"/>
      <c r="D65" s="75">
        <v>0</v>
      </c>
      <c r="E65" s="75">
        <f>E28-E64</f>
        <v>21428086</v>
      </c>
      <c r="F65" s="75"/>
    </row>
    <row r="66" spans="1:6" ht="13.5" customHeight="1">
      <c r="A66" s="129" t="s">
        <v>188</v>
      </c>
      <c r="B66" s="116" t="s">
        <v>189</v>
      </c>
      <c r="C66" s="74" t="s">
        <v>190</v>
      </c>
      <c r="D66" s="75">
        <v>0</v>
      </c>
      <c r="E66" s="75">
        <f>SUM(E67)</f>
        <v>0</v>
      </c>
      <c r="F66" s="75"/>
    </row>
    <row r="67" spans="1:6">
      <c r="A67" s="129"/>
      <c r="B67" s="116"/>
      <c r="C67" s="76" t="s">
        <v>191</v>
      </c>
      <c r="D67" s="77">
        <v>0</v>
      </c>
      <c r="E67" s="77">
        <v>0</v>
      </c>
      <c r="F67" s="77"/>
    </row>
    <row r="68" spans="1:6">
      <c r="A68" s="129"/>
      <c r="B68" s="116"/>
      <c r="C68" s="78" t="s">
        <v>192</v>
      </c>
      <c r="D68" s="75">
        <v>0</v>
      </c>
      <c r="E68" s="75">
        <f>E66</f>
        <v>0</v>
      </c>
      <c r="F68" s="75"/>
    </row>
    <row r="69" spans="1:6" ht="13.5" customHeight="1">
      <c r="A69" s="129"/>
      <c r="B69" s="116" t="s">
        <v>150</v>
      </c>
      <c r="C69" s="74" t="s">
        <v>193</v>
      </c>
      <c r="D69" s="75">
        <f>SUM(D70)</f>
        <v>0</v>
      </c>
      <c r="E69" s="75">
        <f>SUM(E70)</f>
        <v>0</v>
      </c>
      <c r="F69" s="75"/>
    </row>
    <row r="70" spans="1:6">
      <c r="A70" s="129"/>
      <c r="B70" s="116"/>
      <c r="C70" s="76"/>
      <c r="D70" s="77">
        <v>0</v>
      </c>
      <c r="E70" s="77">
        <v>0</v>
      </c>
      <c r="F70" s="77"/>
    </row>
    <row r="71" spans="1:6">
      <c r="A71" s="129"/>
      <c r="B71" s="116"/>
      <c r="C71" s="74" t="s">
        <v>194</v>
      </c>
      <c r="D71" s="75">
        <f>SUM(D72)</f>
        <v>0</v>
      </c>
      <c r="E71" s="75">
        <f>SUM(E72)</f>
        <v>36720</v>
      </c>
      <c r="F71" s="75"/>
    </row>
    <row r="72" spans="1:6">
      <c r="A72" s="129"/>
      <c r="B72" s="116"/>
      <c r="C72" s="76" t="s">
        <v>195</v>
      </c>
      <c r="D72" s="77">
        <v>0</v>
      </c>
      <c r="E72" s="77">
        <v>36720</v>
      </c>
      <c r="F72" s="77"/>
    </row>
    <row r="73" spans="1:6">
      <c r="A73" s="129"/>
      <c r="B73" s="116"/>
      <c r="C73" s="78" t="s">
        <v>196</v>
      </c>
      <c r="D73" s="75">
        <v>0</v>
      </c>
      <c r="E73" s="75">
        <f>E69+E71</f>
        <v>36720</v>
      </c>
      <c r="F73" s="75"/>
    </row>
    <row r="74" spans="1:6">
      <c r="A74" s="129"/>
      <c r="B74" s="117" t="s">
        <v>197</v>
      </c>
      <c r="C74" s="117"/>
      <c r="D74" s="75">
        <v>0</v>
      </c>
      <c r="E74" s="75">
        <f>E68-E73</f>
        <v>-36720</v>
      </c>
      <c r="F74" s="75"/>
    </row>
    <row r="75" spans="1:6" ht="13.5" customHeight="1">
      <c r="A75" s="115" t="s">
        <v>198</v>
      </c>
      <c r="B75" s="116" t="s">
        <v>189</v>
      </c>
      <c r="C75" s="74" t="s">
        <v>199</v>
      </c>
      <c r="D75" s="75">
        <v>0</v>
      </c>
      <c r="E75" s="75">
        <f>SUM(E76)</f>
        <v>0</v>
      </c>
      <c r="F75" s="75"/>
    </row>
    <row r="76" spans="1:6">
      <c r="A76" s="115"/>
      <c r="B76" s="116"/>
      <c r="C76" s="76" t="s">
        <v>200</v>
      </c>
      <c r="D76" s="77">
        <v>0</v>
      </c>
      <c r="E76" s="77">
        <v>0</v>
      </c>
      <c r="F76" s="77"/>
    </row>
    <row r="77" spans="1:6">
      <c r="A77" s="115"/>
      <c r="B77" s="116"/>
      <c r="C77" s="78" t="s">
        <v>201</v>
      </c>
      <c r="D77" s="75">
        <v>0</v>
      </c>
      <c r="E77" s="75">
        <f>E75</f>
        <v>0</v>
      </c>
      <c r="F77" s="75"/>
    </row>
    <row r="78" spans="1:6" ht="13.5" customHeight="1">
      <c r="A78" s="115"/>
      <c r="B78" s="116" t="s">
        <v>150</v>
      </c>
      <c r="C78" s="74" t="s">
        <v>202</v>
      </c>
      <c r="D78" s="75">
        <v>0</v>
      </c>
      <c r="E78" s="75">
        <f>SUM(E79)</f>
        <v>9996000</v>
      </c>
      <c r="F78" s="75"/>
    </row>
    <row r="79" spans="1:6">
      <c r="A79" s="115"/>
      <c r="B79" s="116"/>
      <c r="C79" s="76" t="s">
        <v>203</v>
      </c>
      <c r="D79" s="77">
        <v>0</v>
      </c>
      <c r="E79" s="77">
        <v>9996000</v>
      </c>
      <c r="F79" s="77"/>
    </row>
    <row r="80" spans="1:6">
      <c r="A80" s="115"/>
      <c r="B80" s="116"/>
      <c r="C80" s="78" t="s">
        <v>204</v>
      </c>
      <c r="D80" s="75">
        <v>0</v>
      </c>
      <c r="E80" s="75">
        <f>E78</f>
        <v>9996000</v>
      </c>
      <c r="F80" s="75"/>
    </row>
    <row r="81" spans="1:6">
      <c r="A81" s="115"/>
      <c r="B81" s="117" t="s">
        <v>205</v>
      </c>
      <c r="C81" s="117"/>
      <c r="D81" s="75">
        <v>0</v>
      </c>
      <c r="E81" s="75">
        <f>E77-E80</f>
        <v>-9996000</v>
      </c>
      <c r="F81" s="75"/>
    </row>
    <row r="82" spans="1:6">
      <c r="A82" s="127" t="s">
        <v>206</v>
      </c>
      <c r="B82" s="130"/>
      <c r="C82" s="128"/>
      <c r="D82" s="75">
        <v>0</v>
      </c>
      <c r="E82" s="75">
        <v>0</v>
      </c>
      <c r="F82" s="75"/>
    </row>
    <row r="83" spans="1:6">
      <c r="A83" s="127" t="s">
        <v>207</v>
      </c>
      <c r="B83" s="130"/>
      <c r="C83" s="128"/>
      <c r="D83" s="75">
        <v>0</v>
      </c>
      <c r="E83" s="75">
        <f>E65+E74+E81-E82</f>
        <v>11395366</v>
      </c>
      <c r="F83" s="75"/>
    </row>
    <row r="84" spans="1:6">
      <c r="A84" s="117" t="s">
        <v>208</v>
      </c>
      <c r="B84" s="117"/>
      <c r="C84" s="117"/>
      <c r="D84" s="75">
        <v>0</v>
      </c>
      <c r="E84" s="75">
        <v>42887235</v>
      </c>
      <c r="F84" s="75"/>
    </row>
    <row r="85" spans="1:6">
      <c r="A85" s="117" t="s">
        <v>209</v>
      </c>
      <c r="B85" s="117"/>
      <c r="C85" s="117"/>
      <c r="D85" s="75">
        <v>0</v>
      </c>
      <c r="E85" s="75">
        <f>E83+E84</f>
        <v>54282601</v>
      </c>
      <c r="F85" s="75"/>
    </row>
    <row r="86" spans="1:6" ht="27.75" customHeight="1">
      <c r="A86" s="118" t="s">
        <v>210</v>
      </c>
      <c r="B86" s="118"/>
      <c r="C86" s="118"/>
      <c r="D86" s="118"/>
      <c r="E86" s="118"/>
      <c r="F86" s="118"/>
    </row>
    <row r="87" spans="1:6">
      <c r="A87" s="119" t="s">
        <v>121</v>
      </c>
      <c r="B87" s="119"/>
      <c r="C87" s="119"/>
      <c r="D87" s="119"/>
      <c r="E87" s="119"/>
      <c r="F87" s="119"/>
    </row>
    <row r="88" spans="1:6">
      <c r="A88" s="72"/>
      <c r="B88" s="72"/>
      <c r="C88" s="72"/>
      <c r="D88" s="72"/>
      <c r="E88" s="72"/>
      <c r="F88" s="72" t="s">
        <v>122</v>
      </c>
    </row>
    <row r="89" spans="1:6">
      <c r="A89" s="120" t="s">
        <v>3</v>
      </c>
      <c r="B89" s="120"/>
      <c r="C89" s="120"/>
      <c r="D89" s="73" t="s">
        <v>123</v>
      </c>
      <c r="E89" s="73" t="s">
        <v>124</v>
      </c>
      <c r="F89" s="73" t="s">
        <v>125</v>
      </c>
    </row>
    <row r="90" spans="1:6">
      <c r="A90" s="116"/>
      <c r="B90" s="116"/>
      <c r="C90" s="74" t="s">
        <v>126</v>
      </c>
      <c r="D90" s="75">
        <v>0</v>
      </c>
      <c r="E90" s="75">
        <f>E5-E175</f>
        <v>168013367</v>
      </c>
      <c r="F90" s="75"/>
    </row>
    <row r="91" spans="1:6">
      <c r="A91" s="116"/>
      <c r="B91" s="116"/>
      <c r="C91" s="74" t="s">
        <v>211</v>
      </c>
      <c r="D91" s="75">
        <v>0</v>
      </c>
      <c r="E91" s="75">
        <f t="shared" ref="E91:E154" si="0">E6-E176</f>
        <v>21576308</v>
      </c>
      <c r="F91" s="75"/>
    </row>
    <row r="92" spans="1:6">
      <c r="A92" s="116"/>
      <c r="B92" s="116"/>
      <c r="C92" s="76" t="s">
        <v>133</v>
      </c>
      <c r="D92" s="77">
        <v>0</v>
      </c>
      <c r="E92" s="79">
        <f t="shared" si="0"/>
        <v>21576308</v>
      </c>
      <c r="F92" s="77"/>
    </row>
    <row r="93" spans="1:6">
      <c r="A93" s="116"/>
      <c r="B93" s="116"/>
      <c r="C93" s="74" t="s">
        <v>212</v>
      </c>
      <c r="D93" s="75">
        <v>0</v>
      </c>
      <c r="E93" s="75">
        <f t="shared" si="0"/>
        <v>3921435</v>
      </c>
      <c r="F93" s="75"/>
    </row>
    <row r="94" spans="1:6">
      <c r="A94" s="116"/>
      <c r="B94" s="116"/>
      <c r="C94" s="76" t="s">
        <v>213</v>
      </c>
      <c r="D94" s="77">
        <v>0</v>
      </c>
      <c r="E94" s="79">
        <f t="shared" si="0"/>
        <v>1644104</v>
      </c>
      <c r="F94" s="77"/>
    </row>
    <row r="95" spans="1:6">
      <c r="A95" s="116"/>
      <c r="B95" s="116"/>
      <c r="C95" s="76" t="s">
        <v>135</v>
      </c>
      <c r="D95" s="77">
        <v>0</v>
      </c>
      <c r="E95" s="79">
        <f t="shared" si="0"/>
        <v>2277331</v>
      </c>
      <c r="F95" s="77"/>
    </row>
    <row r="96" spans="1:6">
      <c r="A96" s="116"/>
      <c r="B96" s="116"/>
      <c r="C96" s="74" t="s">
        <v>132</v>
      </c>
      <c r="D96" s="75">
        <v>0</v>
      </c>
      <c r="E96" s="75">
        <f t="shared" si="0"/>
        <v>108332283</v>
      </c>
      <c r="F96" s="75"/>
    </row>
    <row r="97" spans="1:6">
      <c r="A97" s="116"/>
      <c r="B97" s="116"/>
      <c r="C97" s="76" t="s">
        <v>133</v>
      </c>
      <c r="D97" s="77">
        <v>0</v>
      </c>
      <c r="E97" s="79">
        <f t="shared" si="0"/>
        <v>108332283</v>
      </c>
      <c r="F97" s="77"/>
    </row>
    <row r="98" spans="1:6">
      <c r="A98" s="116"/>
      <c r="B98" s="116"/>
      <c r="C98" s="74" t="s">
        <v>134</v>
      </c>
      <c r="D98" s="75">
        <v>0</v>
      </c>
      <c r="E98" s="75">
        <f t="shared" si="0"/>
        <v>10621465</v>
      </c>
      <c r="F98" s="75"/>
    </row>
    <row r="99" spans="1:6">
      <c r="A99" s="116"/>
      <c r="B99" s="116"/>
      <c r="C99" s="76" t="s">
        <v>135</v>
      </c>
      <c r="D99" s="77">
        <v>0</v>
      </c>
      <c r="E99" s="79">
        <f t="shared" si="0"/>
        <v>10621465</v>
      </c>
      <c r="F99" s="77"/>
    </row>
    <row r="100" spans="1:6">
      <c r="A100" s="116"/>
      <c r="B100" s="116"/>
      <c r="C100" s="74" t="s">
        <v>136</v>
      </c>
      <c r="D100" s="75"/>
      <c r="E100" s="75">
        <f t="shared" si="0"/>
        <v>415489</v>
      </c>
      <c r="F100" s="75"/>
    </row>
    <row r="101" spans="1:6">
      <c r="A101" s="116"/>
      <c r="B101" s="116"/>
      <c r="C101" s="76" t="s">
        <v>137</v>
      </c>
      <c r="D101" s="77"/>
      <c r="E101" s="79">
        <f t="shared" si="0"/>
        <v>415489</v>
      </c>
      <c r="F101" s="77"/>
    </row>
    <row r="102" spans="1:6">
      <c r="A102" s="116"/>
      <c r="B102" s="116"/>
      <c r="C102" s="74" t="s">
        <v>138</v>
      </c>
      <c r="D102" s="75">
        <v>0</v>
      </c>
      <c r="E102" s="75">
        <f t="shared" si="0"/>
        <v>22892517</v>
      </c>
      <c r="F102" s="75"/>
    </row>
    <row r="103" spans="1:6">
      <c r="A103" s="116"/>
      <c r="B103" s="116"/>
      <c r="C103" s="76" t="s">
        <v>139</v>
      </c>
      <c r="D103" s="77">
        <v>0</v>
      </c>
      <c r="E103" s="79">
        <f t="shared" si="0"/>
        <v>8464844</v>
      </c>
      <c r="F103" s="77"/>
    </row>
    <row r="104" spans="1:6">
      <c r="A104" s="116"/>
      <c r="B104" s="116"/>
      <c r="C104" s="76" t="s">
        <v>140</v>
      </c>
      <c r="D104" s="77">
        <v>0</v>
      </c>
      <c r="E104" s="79">
        <f t="shared" si="0"/>
        <v>13147571</v>
      </c>
      <c r="F104" s="77"/>
    </row>
    <row r="105" spans="1:6">
      <c r="A105" s="116"/>
      <c r="B105" s="116"/>
      <c r="C105" s="76" t="s">
        <v>141</v>
      </c>
      <c r="D105" s="77"/>
      <c r="E105" s="79">
        <f t="shared" si="0"/>
        <v>1280102</v>
      </c>
      <c r="F105" s="77"/>
    </row>
    <row r="106" spans="1:6">
      <c r="A106" s="116"/>
      <c r="B106" s="116"/>
      <c r="C106" s="74" t="s">
        <v>142</v>
      </c>
      <c r="D106" s="75">
        <v>0</v>
      </c>
      <c r="E106" s="75">
        <f t="shared" si="0"/>
        <v>253870</v>
      </c>
      <c r="F106" s="75"/>
    </row>
    <row r="107" spans="1:6">
      <c r="A107" s="116"/>
      <c r="B107" s="116"/>
      <c r="C107" s="76" t="s">
        <v>143</v>
      </c>
      <c r="D107" s="77">
        <v>0</v>
      </c>
      <c r="E107" s="79">
        <f t="shared" si="0"/>
        <v>200000</v>
      </c>
      <c r="F107" s="77"/>
    </row>
    <row r="108" spans="1:6">
      <c r="A108" s="116"/>
      <c r="B108" s="116"/>
      <c r="C108" s="76" t="s">
        <v>144</v>
      </c>
      <c r="D108" s="77">
        <v>0</v>
      </c>
      <c r="E108" s="79">
        <f t="shared" si="0"/>
        <v>53870</v>
      </c>
      <c r="F108" s="77"/>
    </row>
    <row r="109" spans="1:6">
      <c r="A109" s="116"/>
      <c r="B109" s="116"/>
      <c r="C109" s="74" t="s">
        <v>145</v>
      </c>
      <c r="D109" s="75">
        <v>0</v>
      </c>
      <c r="E109" s="75">
        <f t="shared" si="0"/>
        <v>0</v>
      </c>
      <c r="F109" s="75"/>
    </row>
    <row r="110" spans="1:6">
      <c r="A110" s="116"/>
      <c r="B110" s="116"/>
      <c r="C110" s="76" t="s">
        <v>146</v>
      </c>
      <c r="D110" s="77">
        <v>0</v>
      </c>
      <c r="E110" s="79">
        <f t="shared" si="0"/>
        <v>0</v>
      </c>
      <c r="F110" s="77"/>
    </row>
    <row r="111" spans="1:6">
      <c r="A111" s="116"/>
      <c r="B111" s="116"/>
      <c r="C111" s="74" t="s">
        <v>147</v>
      </c>
      <c r="D111" s="75">
        <v>0</v>
      </c>
      <c r="E111" s="75">
        <f t="shared" si="0"/>
        <v>6086</v>
      </c>
      <c r="F111" s="75"/>
    </row>
    <row r="112" spans="1:6">
      <c r="A112" s="116"/>
      <c r="B112" s="116"/>
      <c r="C112" s="76" t="s">
        <v>148</v>
      </c>
      <c r="D112" s="77">
        <v>0</v>
      </c>
      <c r="E112" s="79">
        <f t="shared" si="0"/>
        <v>6086</v>
      </c>
      <c r="F112" s="77"/>
    </row>
    <row r="113" spans="1:6">
      <c r="A113" s="116"/>
      <c r="B113" s="116"/>
      <c r="C113" s="78" t="s">
        <v>149</v>
      </c>
      <c r="D113" s="75">
        <v>0</v>
      </c>
      <c r="E113" s="75">
        <f t="shared" si="0"/>
        <v>168019453</v>
      </c>
      <c r="F113" s="75"/>
    </row>
    <row r="114" spans="1:6" ht="13.5" customHeight="1">
      <c r="A114" s="116"/>
      <c r="B114" s="116" t="s">
        <v>150</v>
      </c>
      <c r="C114" s="74" t="s">
        <v>151</v>
      </c>
      <c r="D114" s="75">
        <v>0</v>
      </c>
      <c r="E114" s="75">
        <f t="shared" si="0"/>
        <v>104133616</v>
      </c>
      <c r="F114" s="75"/>
    </row>
    <row r="115" spans="1:6">
      <c r="A115" s="116"/>
      <c r="B115" s="116"/>
      <c r="C115" s="76" t="s">
        <v>152</v>
      </c>
      <c r="D115" s="77">
        <v>0</v>
      </c>
      <c r="E115" s="79">
        <f t="shared" si="0"/>
        <v>0</v>
      </c>
      <c r="F115" s="77"/>
    </row>
    <row r="116" spans="1:6">
      <c r="A116" s="116"/>
      <c r="B116" s="116"/>
      <c r="C116" s="76" t="s">
        <v>153</v>
      </c>
      <c r="D116" s="77">
        <v>0</v>
      </c>
      <c r="E116" s="79">
        <f t="shared" si="0"/>
        <v>79749211</v>
      </c>
      <c r="F116" s="77"/>
    </row>
    <row r="117" spans="1:6">
      <c r="A117" s="116"/>
      <c r="B117" s="116"/>
      <c r="C117" s="76" t="s">
        <v>154</v>
      </c>
      <c r="D117" s="77">
        <v>0</v>
      </c>
      <c r="E117" s="79">
        <f t="shared" si="0"/>
        <v>12230908</v>
      </c>
      <c r="F117" s="77"/>
    </row>
    <row r="118" spans="1:6">
      <c r="A118" s="116"/>
      <c r="B118" s="116"/>
      <c r="C118" s="76" t="s">
        <v>155</v>
      </c>
      <c r="D118" s="77">
        <v>0</v>
      </c>
      <c r="E118" s="79">
        <f t="shared" si="0"/>
        <v>12153497</v>
      </c>
      <c r="F118" s="77"/>
    </row>
    <row r="119" spans="1:6">
      <c r="A119" s="116"/>
      <c r="B119" s="116"/>
      <c r="C119" s="74" t="s">
        <v>156</v>
      </c>
      <c r="D119" s="75">
        <v>0</v>
      </c>
      <c r="E119" s="75">
        <f t="shared" si="0"/>
        <v>26333403</v>
      </c>
      <c r="F119" s="75"/>
    </row>
    <row r="120" spans="1:6">
      <c r="A120" s="116"/>
      <c r="B120" s="116"/>
      <c r="C120" s="76" t="s">
        <v>157</v>
      </c>
      <c r="D120" s="77">
        <v>0</v>
      </c>
      <c r="E120" s="79">
        <f t="shared" si="0"/>
        <v>13728713</v>
      </c>
      <c r="F120" s="77"/>
    </row>
    <row r="121" spans="1:6">
      <c r="A121" s="116"/>
      <c r="B121" s="116"/>
      <c r="C121" s="76" t="s">
        <v>158</v>
      </c>
      <c r="D121" s="77">
        <v>0</v>
      </c>
      <c r="E121" s="79">
        <f t="shared" si="0"/>
        <v>2381946</v>
      </c>
      <c r="F121" s="77"/>
    </row>
    <row r="122" spans="1:6">
      <c r="A122" s="116"/>
      <c r="B122" s="116"/>
      <c r="C122" s="76" t="s">
        <v>159</v>
      </c>
      <c r="D122" s="77">
        <v>0</v>
      </c>
      <c r="E122" s="79">
        <f t="shared" si="0"/>
        <v>619002</v>
      </c>
      <c r="F122" s="77"/>
    </row>
    <row r="123" spans="1:6">
      <c r="A123" s="116"/>
      <c r="B123" s="116"/>
      <c r="C123" s="76" t="s">
        <v>160</v>
      </c>
      <c r="D123" s="77">
        <v>0</v>
      </c>
      <c r="E123" s="79">
        <f t="shared" si="0"/>
        <v>318550</v>
      </c>
      <c r="F123" s="77"/>
    </row>
    <row r="124" spans="1:6">
      <c r="A124" s="116"/>
      <c r="B124" s="116"/>
      <c r="C124" s="76" t="s">
        <v>161</v>
      </c>
      <c r="D124" s="77">
        <v>0</v>
      </c>
      <c r="E124" s="79">
        <f t="shared" si="0"/>
        <v>4320</v>
      </c>
      <c r="F124" s="77"/>
    </row>
    <row r="125" spans="1:6">
      <c r="A125" s="116"/>
      <c r="B125" s="116"/>
      <c r="C125" s="76" t="s">
        <v>162</v>
      </c>
      <c r="D125" s="77">
        <v>0</v>
      </c>
      <c r="E125" s="79">
        <f t="shared" si="0"/>
        <v>7523773</v>
      </c>
      <c r="F125" s="77"/>
    </row>
    <row r="126" spans="1:6">
      <c r="A126" s="116"/>
      <c r="B126" s="116"/>
      <c r="C126" s="76" t="s">
        <v>163</v>
      </c>
      <c r="D126" s="77">
        <v>0</v>
      </c>
      <c r="E126" s="79">
        <f t="shared" si="0"/>
        <v>224132</v>
      </c>
      <c r="F126" s="77"/>
    </row>
    <row r="127" spans="1:6">
      <c r="A127" s="116"/>
      <c r="B127" s="116"/>
      <c r="C127" s="76" t="s">
        <v>164</v>
      </c>
      <c r="D127" s="77">
        <v>0</v>
      </c>
      <c r="E127" s="79">
        <f t="shared" si="0"/>
        <v>1532967</v>
      </c>
      <c r="F127" s="77"/>
    </row>
    <row r="128" spans="1:6">
      <c r="A128" s="116"/>
      <c r="B128" s="116"/>
      <c r="C128" s="74" t="s">
        <v>165</v>
      </c>
      <c r="D128" s="75">
        <v>0</v>
      </c>
      <c r="E128" s="75">
        <f t="shared" si="0"/>
        <v>13403344</v>
      </c>
      <c r="F128" s="75"/>
    </row>
    <row r="129" spans="1:6">
      <c r="A129" s="116"/>
      <c r="B129" s="116"/>
      <c r="C129" s="76" t="s">
        <v>166</v>
      </c>
      <c r="D129" s="77">
        <v>0</v>
      </c>
      <c r="E129" s="79">
        <f t="shared" si="0"/>
        <v>53430</v>
      </c>
      <c r="F129" s="77"/>
    </row>
    <row r="130" spans="1:6">
      <c r="A130" s="116"/>
      <c r="B130" s="116"/>
      <c r="C130" s="76" t="s">
        <v>167</v>
      </c>
      <c r="D130" s="77">
        <v>0</v>
      </c>
      <c r="E130" s="79">
        <f t="shared" si="0"/>
        <v>242758</v>
      </c>
      <c r="F130" s="77"/>
    </row>
    <row r="131" spans="1:6">
      <c r="A131" s="116"/>
      <c r="B131" s="116"/>
      <c r="C131" s="76" t="s">
        <v>168</v>
      </c>
      <c r="D131" s="77">
        <v>0</v>
      </c>
      <c r="E131" s="79">
        <f t="shared" si="0"/>
        <v>387749</v>
      </c>
      <c r="F131" s="79"/>
    </row>
    <row r="132" spans="1:6">
      <c r="A132" s="116"/>
      <c r="B132" s="116"/>
      <c r="C132" s="76" t="s">
        <v>169</v>
      </c>
      <c r="D132" s="77">
        <v>0</v>
      </c>
      <c r="E132" s="79">
        <f t="shared" si="0"/>
        <v>284292</v>
      </c>
      <c r="F132" s="77"/>
    </row>
    <row r="133" spans="1:6">
      <c r="A133" s="116"/>
      <c r="B133" s="116"/>
      <c r="C133" s="76" t="s">
        <v>170</v>
      </c>
      <c r="D133" s="77">
        <v>0</v>
      </c>
      <c r="E133" s="79">
        <f t="shared" si="0"/>
        <v>81540</v>
      </c>
      <c r="F133" s="77"/>
    </row>
    <row r="134" spans="1:6">
      <c r="A134" s="116"/>
      <c r="B134" s="116"/>
      <c r="C134" s="76" t="s">
        <v>171</v>
      </c>
      <c r="D134" s="77">
        <v>0</v>
      </c>
      <c r="E134" s="79">
        <f t="shared" si="0"/>
        <v>419453</v>
      </c>
      <c r="F134" s="77"/>
    </row>
    <row r="135" spans="1:6">
      <c r="A135" s="116"/>
      <c r="B135" s="116"/>
      <c r="C135" s="76" t="s">
        <v>172</v>
      </c>
      <c r="D135" s="77">
        <v>0</v>
      </c>
      <c r="E135" s="79">
        <f t="shared" si="0"/>
        <v>10167</v>
      </c>
      <c r="F135" s="77"/>
    </row>
    <row r="136" spans="1:6">
      <c r="A136" s="116"/>
      <c r="B136" s="116"/>
      <c r="C136" s="76" t="s">
        <v>173</v>
      </c>
      <c r="D136" s="77">
        <v>0</v>
      </c>
      <c r="E136" s="79">
        <f t="shared" si="0"/>
        <v>866538</v>
      </c>
      <c r="F136" s="77"/>
    </row>
    <row r="137" spans="1:6">
      <c r="A137" s="116"/>
      <c r="B137" s="116"/>
      <c r="C137" s="76" t="s">
        <v>174</v>
      </c>
      <c r="D137" s="77">
        <v>0</v>
      </c>
      <c r="E137" s="79">
        <f t="shared" si="0"/>
        <v>5424528</v>
      </c>
      <c r="F137" s="77"/>
    </row>
    <row r="138" spans="1:6">
      <c r="A138" s="116"/>
      <c r="B138" s="116"/>
      <c r="C138" s="76" t="s">
        <v>175</v>
      </c>
      <c r="D138" s="77">
        <v>0</v>
      </c>
      <c r="E138" s="79">
        <f t="shared" si="0"/>
        <v>2808562</v>
      </c>
      <c r="F138" s="77"/>
    </row>
    <row r="139" spans="1:6">
      <c r="A139" s="116"/>
      <c r="B139" s="116"/>
      <c r="C139" s="76" t="s">
        <v>176</v>
      </c>
      <c r="D139" s="77">
        <v>0</v>
      </c>
      <c r="E139" s="79">
        <f t="shared" si="0"/>
        <v>603007</v>
      </c>
      <c r="F139" s="77"/>
    </row>
    <row r="140" spans="1:6">
      <c r="A140" s="116"/>
      <c r="B140" s="116"/>
      <c r="C140" s="76" t="s">
        <v>177</v>
      </c>
      <c r="D140" s="77">
        <v>0</v>
      </c>
      <c r="E140" s="79">
        <f t="shared" si="0"/>
        <v>444180</v>
      </c>
      <c r="F140" s="77"/>
    </row>
    <row r="141" spans="1:6">
      <c r="A141" s="116"/>
      <c r="B141" s="116"/>
      <c r="C141" s="76" t="s">
        <v>178</v>
      </c>
      <c r="D141" s="77">
        <v>0</v>
      </c>
      <c r="E141" s="79">
        <f t="shared" si="0"/>
        <v>10200</v>
      </c>
      <c r="F141" s="77"/>
    </row>
    <row r="142" spans="1:6">
      <c r="A142" s="116"/>
      <c r="B142" s="116"/>
      <c r="C142" s="76" t="s">
        <v>179</v>
      </c>
      <c r="D142" s="77">
        <v>0</v>
      </c>
      <c r="E142" s="79">
        <f t="shared" si="0"/>
        <v>1512820</v>
      </c>
      <c r="F142" s="77"/>
    </row>
    <row r="143" spans="1:6">
      <c r="A143" s="116"/>
      <c r="B143" s="116"/>
      <c r="C143" s="76" t="s">
        <v>180</v>
      </c>
      <c r="D143" s="77">
        <v>0</v>
      </c>
      <c r="E143" s="79">
        <f t="shared" si="0"/>
        <v>61000</v>
      </c>
      <c r="F143" s="77"/>
    </row>
    <row r="144" spans="1:6">
      <c r="A144" s="116"/>
      <c r="B144" s="116"/>
      <c r="C144" s="76" t="s">
        <v>181</v>
      </c>
      <c r="D144" s="77">
        <v>0</v>
      </c>
      <c r="E144" s="79">
        <f t="shared" si="0"/>
        <v>193120</v>
      </c>
      <c r="F144" s="77"/>
    </row>
    <row r="145" spans="1:6">
      <c r="A145" s="116"/>
      <c r="B145" s="116"/>
      <c r="C145" s="74" t="s">
        <v>182</v>
      </c>
      <c r="D145" s="75">
        <v>0</v>
      </c>
      <c r="E145" s="75">
        <f t="shared" si="0"/>
        <v>2228747</v>
      </c>
      <c r="F145" s="75"/>
    </row>
    <row r="146" spans="1:6">
      <c r="A146" s="116"/>
      <c r="B146" s="116"/>
      <c r="C146" s="76" t="s">
        <v>183</v>
      </c>
      <c r="D146" s="77">
        <v>0</v>
      </c>
      <c r="E146" s="79">
        <f t="shared" si="0"/>
        <v>2228747</v>
      </c>
      <c r="F146" s="77"/>
    </row>
    <row r="147" spans="1:6">
      <c r="A147" s="116"/>
      <c r="B147" s="116"/>
      <c r="C147" s="74" t="s">
        <v>184</v>
      </c>
      <c r="D147" s="75">
        <v>0</v>
      </c>
      <c r="E147" s="75">
        <f t="shared" si="0"/>
        <v>4217</v>
      </c>
      <c r="F147" s="75"/>
    </row>
    <row r="148" spans="1:6">
      <c r="A148" s="116"/>
      <c r="B148" s="116"/>
      <c r="C148" s="76" t="s">
        <v>185</v>
      </c>
      <c r="D148" s="77">
        <v>0</v>
      </c>
      <c r="E148" s="79">
        <f t="shared" si="0"/>
        <v>4217</v>
      </c>
      <c r="F148" s="77"/>
    </row>
    <row r="149" spans="1:6">
      <c r="A149" s="116"/>
      <c r="B149" s="116"/>
      <c r="C149" s="78" t="s">
        <v>186</v>
      </c>
      <c r="D149" s="75">
        <v>0</v>
      </c>
      <c r="E149" s="75">
        <f t="shared" si="0"/>
        <v>146103327</v>
      </c>
      <c r="F149" s="75"/>
    </row>
    <row r="150" spans="1:6">
      <c r="A150" s="116"/>
      <c r="B150" s="117" t="s">
        <v>187</v>
      </c>
      <c r="C150" s="117"/>
      <c r="D150" s="75">
        <v>0</v>
      </c>
      <c r="E150" s="75">
        <f t="shared" si="0"/>
        <v>21916126</v>
      </c>
      <c r="F150" s="75"/>
    </row>
    <row r="151" spans="1:6" ht="13.5" customHeight="1">
      <c r="A151" s="129" t="s">
        <v>188</v>
      </c>
      <c r="B151" s="116" t="s">
        <v>189</v>
      </c>
      <c r="C151" s="74" t="s">
        <v>190</v>
      </c>
      <c r="D151" s="75">
        <v>0</v>
      </c>
      <c r="E151" s="75">
        <f t="shared" si="0"/>
        <v>0</v>
      </c>
      <c r="F151" s="75"/>
    </row>
    <row r="152" spans="1:6">
      <c r="A152" s="129"/>
      <c r="B152" s="116"/>
      <c r="C152" s="76" t="s">
        <v>191</v>
      </c>
      <c r="D152" s="77">
        <v>0</v>
      </c>
      <c r="E152" s="79">
        <f t="shared" si="0"/>
        <v>0</v>
      </c>
      <c r="F152" s="77"/>
    </row>
    <row r="153" spans="1:6">
      <c r="A153" s="129"/>
      <c r="B153" s="116"/>
      <c r="C153" s="78" t="s">
        <v>192</v>
      </c>
      <c r="D153" s="75">
        <v>0</v>
      </c>
      <c r="E153" s="75">
        <f t="shared" si="0"/>
        <v>0</v>
      </c>
      <c r="F153" s="75"/>
    </row>
    <row r="154" spans="1:6" ht="13.5" customHeight="1">
      <c r="A154" s="129"/>
      <c r="B154" s="116" t="s">
        <v>150</v>
      </c>
      <c r="C154" s="74" t="s">
        <v>193</v>
      </c>
      <c r="D154" s="75">
        <f>SUM(D155)</f>
        <v>0</v>
      </c>
      <c r="E154" s="75">
        <f t="shared" si="0"/>
        <v>0</v>
      </c>
      <c r="F154" s="75"/>
    </row>
    <row r="155" spans="1:6">
      <c r="A155" s="129"/>
      <c r="B155" s="116"/>
      <c r="C155" s="76"/>
      <c r="D155" s="77">
        <v>0</v>
      </c>
      <c r="E155" s="79">
        <f t="shared" ref="E155:E170" si="1">E70-E240</f>
        <v>0</v>
      </c>
      <c r="F155" s="77"/>
    </row>
    <row r="156" spans="1:6">
      <c r="A156" s="129"/>
      <c r="B156" s="116"/>
      <c r="C156" s="74" t="s">
        <v>194</v>
      </c>
      <c r="D156" s="75">
        <f>SUM(D157)</f>
        <v>0</v>
      </c>
      <c r="E156" s="75">
        <f t="shared" si="1"/>
        <v>36720</v>
      </c>
      <c r="F156" s="75"/>
    </row>
    <row r="157" spans="1:6">
      <c r="A157" s="129"/>
      <c r="B157" s="116"/>
      <c r="C157" s="76" t="s">
        <v>195</v>
      </c>
      <c r="D157" s="77">
        <v>0</v>
      </c>
      <c r="E157" s="79">
        <f t="shared" si="1"/>
        <v>36720</v>
      </c>
      <c r="F157" s="77"/>
    </row>
    <row r="158" spans="1:6">
      <c r="A158" s="129"/>
      <c r="B158" s="116"/>
      <c r="C158" s="78" t="s">
        <v>196</v>
      </c>
      <c r="D158" s="75">
        <v>0</v>
      </c>
      <c r="E158" s="75">
        <f t="shared" si="1"/>
        <v>36720</v>
      </c>
      <c r="F158" s="75"/>
    </row>
    <row r="159" spans="1:6">
      <c r="A159" s="129"/>
      <c r="B159" s="117" t="s">
        <v>197</v>
      </c>
      <c r="C159" s="117"/>
      <c r="D159" s="75">
        <v>0</v>
      </c>
      <c r="E159" s="75">
        <f t="shared" si="1"/>
        <v>-36720</v>
      </c>
      <c r="F159" s="75"/>
    </row>
    <row r="160" spans="1:6" ht="13.5" customHeight="1">
      <c r="A160" s="115" t="s">
        <v>198</v>
      </c>
      <c r="B160" s="116" t="s">
        <v>189</v>
      </c>
      <c r="C160" s="74" t="s">
        <v>199</v>
      </c>
      <c r="D160" s="75">
        <v>0</v>
      </c>
      <c r="E160" s="75">
        <f t="shared" si="1"/>
        <v>0</v>
      </c>
      <c r="F160" s="75"/>
    </row>
    <row r="161" spans="1:6">
      <c r="A161" s="115"/>
      <c r="B161" s="116"/>
      <c r="C161" s="76" t="s">
        <v>200</v>
      </c>
      <c r="D161" s="77">
        <v>0</v>
      </c>
      <c r="E161" s="79">
        <f t="shared" si="1"/>
        <v>0</v>
      </c>
      <c r="F161" s="77"/>
    </row>
    <row r="162" spans="1:6">
      <c r="A162" s="115"/>
      <c r="B162" s="116"/>
      <c r="C162" s="78" t="s">
        <v>201</v>
      </c>
      <c r="D162" s="75">
        <v>0</v>
      </c>
      <c r="E162" s="75">
        <f t="shared" si="1"/>
        <v>0</v>
      </c>
      <c r="F162" s="75"/>
    </row>
    <row r="163" spans="1:6" ht="13.5" customHeight="1">
      <c r="A163" s="115"/>
      <c r="B163" s="116" t="s">
        <v>150</v>
      </c>
      <c r="C163" s="74" t="s">
        <v>202</v>
      </c>
      <c r="D163" s="75">
        <v>0</v>
      </c>
      <c r="E163" s="75">
        <f t="shared" si="1"/>
        <v>9996000</v>
      </c>
      <c r="F163" s="75"/>
    </row>
    <row r="164" spans="1:6">
      <c r="A164" s="115"/>
      <c r="B164" s="116"/>
      <c r="C164" s="76" t="s">
        <v>203</v>
      </c>
      <c r="D164" s="77">
        <v>0</v>
      </c>
      <c r="E164" s="79">
        <f t="shared" si="1"/>
        <v>9996000</v>
      </c>
      <c r="F164" s="77"/>
    </row>
    <row r="165" spans="1:6">
      <c r="A165" s="115"/>
      <c r="B165" s="116"/>
      <c r="C165" s="78" t="s">
        <v>204</v>
      </c>
      <c r="D165" s="75">
        <v>0</v>
      </c>
      <c r="E165" s="75">
        <f t="shared" si="1"/>
        <v>9996000</v>
      </c>
      <c r="F165" s="75"/>
    </row>
    <row r="166" spans="1:6">
      <c r="A166" s="115"/>
      <c r="B166" s="117" t="s">
        <v>205</v>
      </c>
      <c r="C166" s="117"/>
      <c r="D166" s="75">
        <v>0</v>
      </c>
      <c r="E166" s="75">
        <f t="shared" si="1"/>
        <v>-9996000</v>
      </c>
      <c r="F166" s="75"/>
    </row>
    <row r="167" spans="1:6">
      <c r="A167" s="127" t="s">
        <v>206</v>
      </c>
      <c r="B167" s="130"/>
      <c r="C167" s="128"/>
      <c r="D167" s="75">
        <v>0</v>
      </c>
      <c r="E167" s="75">
        <f t="shared" si="1"/>
        <v>0</v>
      </c>
      <c r="F167" s="75"/>
    </row>
    <row r="168" spans="1:6">
      <c r="A168" s="127" t="s">
        <v>207</v>
      </c>
      <c r="B168" s="130"/>
      <c r="C168" s="128"/>
      <c r="D168" s="75">
        <v>0</v>
      </c>
      <c r="E168" s="75">
        <f t="shared" si="1"/>
        <v>11883406</v>
      </c>
      <c r="F168" s="75"/>
    </row>
    <row r="169" spans="1:6">
      <c r="A169" s="117" t="s">
        <v>208</v>
      </c>
      <c r="B169" s="117"/>
      <c r="C169" s="117"/>
      <c r="D169" s="75">
        <v>0</v>
      </c>
      <c r="E169" s="75">
        <f t="shared" si="1"/>
        <v>41447285</v>
      </c>
      <c r="F169" s="75"/>
    </row>
    <row r="170" spans="1:6">
      <c r="A170" s="117" t="s">
        <v>209</v>
      </c>
      <c r="B170" s="117"/>
      <c r="C170" s="117"/>
      <c r="D170" s="75">
        <v>0</v>
      </c>
      <c r="E170" s="75">
        <f t="shared" si="1"/>
        <v>53330691</v>
      </c>
      <c r="F170" s="75"/>
    </row>
    <row r="171" spans="1:6" ht="17.25">
      <c r="A171" s="118" t="s">
        <v>214</v>
      </c>
      <c r="B171" s="118"/>
      <c r="C171" s="118"/>
      <c r="D171" s="118"/>
      <c r="E171" s="118"/>
      <c r="F171" s="118"/>
    </row>
    <row r="172" spans="1:6">
      <c r="A172" s="119" t="s">
        <v>121</v>
      </c>
      <c r="B172" s="119"/>
      <c r="C172" s="119"/>
      <c r="D172" s="119"/>
      <c r="E172" s="119"/>
      <c r="F172" s="119"/>
    </row>
    <row r="173" spans="1:6">
      <c r="A173" s="72"/>
      <c r="B173" s="72"/>
      <c r="C173" s="72"/>
      <c r="D173" s="72"/>
      <c r="E173" s="72"/>
      <c r="F173" s="72" t="s">
        <v>122</v>
      </c>
    </row>
    <row r="174" spans="1:6">
      <c r="A174" s="120" t="s">
        <v>3</v>
      </c>
      <c r="B174" s="120"/>
      <c r="C174" s="120"/>
      <c r="D174" s="73" t="s">
        <v>123</v>
      </c>
      <c r="E174" s="73" t="s">
        <v>124</v>
      </c>
      <c r="F174" s="73" t="s">
        <v>125</v>
      </c>
    </row>
    <row r="175" spans="1:6">
      <c r="A175" s="116"/>
      <c r="B175" s="116"/>
      <c r="C175" s="74" t="s">
        <v>126</v>
      </c>
      <c r="D175" s="75">
        <v>0</v>
      </c>
      <c r="E175" s="75">
        <f>E176+E178+E181+E183+E185+E187+E191+E194</f>
        <v>0</v>
      </c>
      <c r="F175" s="75"/>
    </row>
    <row r="176" spans="1:6">
      <c r="A176" s="116"/>
      <c r="B176" s="116"/>
      <c r="C176" s="74" t="s">
        <v>211</v>
      </c>
      <c r="D176" s="75">
        <v>0</v>
      </c>
      <c r="E176" s="75">
        <f>SUM(E177)</f>
        <v>0</v>
      </c>
      <c r="F176" s="75"/>
    </row>
    <row r="177" spans="1:6">
      <c r="A177" s="116"/>
      <c r="B177" s="116"/>
      <c r="C177" s="76" t="s">
        <v>133</v>
      </c>
      <c r="D177" s="77">
        <v>0</v>
      </c>
      <c r="E177" s="77">
        <v>0</v>
      </c>
      <c r="F177" s="77"/>
    </row>
    <row r="178" spans="1:6">
      <c r="A178" s="116"/>
      <c r="B178" s="116"/>
      <c r="C178" s="74" t="s">
        <v>212</v>
      </c>
      <c r="D178" s="75">
        <v>0</v>
      </c>
      <c r="E178" s="75">
        <f>SUM(E179:E180)</f>
        <v>0</v>
      </c>
      <c r="F178" s="75"/>
    </row>
    <row r="179" spans="1:6">
      <c r="A179" s="116"/>
      <c r="B179" s="116"/>
      <c r="C179" s="76" t="s">
        <v>213</v>
      </c>
      <c r="D179" s="77">
        <v>0</v>
      </c>
      <c r="E179" s="77">
        <v>0</v>
      </c>
      <c r="F179" s="77"/>
    </row>
    <row r="180" spans="1:6">
      <c r="A180" s="116"/>
      <c r="B180" s="116"/>
      <c r="C180" s="76" t="s">
        <v>135</v>
      </c>
      <c r="D180" s="77">
        <v>0</v>
      </c>
      <c r="E180" s="77">
        <v>0</v>
      </c>
      <c r="F180" s="77"/>
    </row>
    <row r="181" spans="1:6">
      <c r="A181" s="116"/>
      <c r="B181" s="116"/>
      <c r="C181" s="74" t="s">
        <v>132</v>
      </c>
      <c r="D181" s="75">
        <v>0</v>
      </c>
      <c r="E181" s="75">
        <f>SUM(E182)</f>
        <v>0</v>
      </c>
      <c r="F181" s="75"/>
    </row>
    <row r="182" spans="1:6">
      <c r="A182" s="116"/>
      <c r="B182" s="116"/>
      <c r="C182" s="76" t="s">
        <v>133</v>
      </c>
      <c r="D182" s="77">
        <v>0</v>
      </c>
      <c r="E182" s="77">
        <v>0</v>
      </c>
      <c r="F182" s="77"/>
    </row>
    <row r="183" spans="1:6">
      <c r="A183" s="116"/>
      <c r="B183" s="116"/>
      <c r="C183" s="74" t="s">
        <v>134</v>
      </c>
      <c r="D183" s="75">
        <v>0</v>
      </c>
      <c r="E183" s="75">
        <f>SUM(E184)</f>
        <v>0</v>
      </c>
      <c r="F183" s="75"/>
    </row>
    <row r="184" spans="1:6">
      <c r="A184" s="116"/>
      <c r="B184" s="116"/>
      <c r="C184" s="76" t="s">
        <v>135</v>
      </c>
      <c r="D184" s="77">
        <v>0</v>
      </c>
      <c r="E184" s="77">
        <v>0</v>
      </c>
      <c r="F184" s="77"/>
    </row>
    <row r="185" spans="1:6">
      <c r="A185" s="116"/>
      <c r="B185" s="116"/>
      <c r="C185" s="74" t="s">
        <v>136</v>
      </c>
      <c r="D185" s="75"/>
      <c r="E185" s="75">
        <f>SUM(E186)</f>
        <v>0</v>
      </c>
      <c r="F185" s="75"/>
    </row>
    <row r="186" spans="1:6">
      <c r="A186" s="116"/>
      <c r="B186" s="116"/>
      <c r="C186" s="76" t="s">
        <v>137</v>
      </c>
      <c r="D186" s="77"/>
      <c r="E186" s="77">
        <v>0</v>
      </c>
      <c r="F186" s="77"/>
    </row>
    <row r="187" spans="1:6">
      <c r="A187" s="116"/>
      <c r="B187" s="116"/>
      <c r="C187" s="74" t="s">
        <v>138</v>
      </c>
      <c r="D187" s="75">
        <v>0</v>
      </c>
      <c r="E187" s="75">
        <f>SUM(E188:E190)</f>
        <v>0</v>
      </c>
      <c r="F187" s="75"/>
    </row>
    <row r="188" spans="1:6">
      <c r="A188" s="116"/>
      <c r="B188" s="116"/>
      <c r="C188" s="76" t="s">
        <v>139</v>
      </c>
      <c r="D188" s="77">
        <v>0</v>
      </c>
      <c r="E188" s="77">
        <v>0</v>
      </c>
      <c r="F188" s="77"/>
    </row>
    <row r="189" spans="1:6">
      <c r="A189" s="116"/>
      <c r="B189" s="116"/>
      <c r="C189" s="76" t="s">
        <v>140</v>
      </c>
      <c r="D189" s="77">
        <v>0</v>
      </c>
      <c r="E189" s="77">
        <v>0</v>
      </c>
      <c r="F189" s="77"/>
    </row>
    <row r="190" spans="1:6">
      <c r="A190" s="116"/>
      <c r="B190" s="116"/>
      <c r="C190" s="76" t="s">
        <v>141</v>
      </c>
      <c r="D190" s="77"/>
      <c r="E190" s="77">
        <v>0</v>
      </c>
      <c r="F190" s="77"/>
    </row>
    <row r="191" spans="1:6">
      <c r="A191" s="116"/>
      <c r="B191" s="116"/>
      <c r="C191" s="74" t="s">
        <v>142</v>
      </c>
      <c r="D191" s="75">
        <v>0</v>
      </c>
      <c r="E191" s="75">
        <f>SUM(E192:E193)</f>
        <v>0</v>
      </c>
      <c r="F191" s="75"/>
    </row>
    <row r="192" spans="1:6">
      <c r="A192" s="116"/>
      <c r="B192" s="116"/>
      <c r="C192" s="76" t="s">
        <v>143</v>
      </c>
      <c r="D192" s="77">
        <v>0</v>
      </c>
      <c r="E192" s="77">
        <v>0</v>
      </c>
      <c r="F192" s="77"/>
    </row>
    <row r="193" spans="1:6">
      <c r="A193" s="116"/>
      <c r="B193" s="116"/>
      <c r="C193" s="76" t="s">
        <v>144</v>
      </c>
      <c r="D193" s="77">
        <v>0</v>
      </c>
      <c r="E193" s="77">
        <v>0</v>
      </c>
      <c r="F193" s="77"/>
    </row>
    <row r="194" spans="1:6">
      <c r="A194" s="116"/>
      <c r="B194" s="116"/>
      <c r="C194" s="74" t="s">
        <v>145</v>
      </c>
      <c r="D194" s="75">
        <v>0</v>
      </c>
      <c r="E194" s="75">
        <f>SUM(E195)</f>
        <v>0</v>
      </c>
      <c r="F194" s="75"/>
    </row>
    <row r="195" spans="1:6">
      <c r="A195" s="116"/>
      <c r="B195" s="116"/>
      <c r="C195" s="76" t="s">
        <v>146</v>
      </c>
      <c r="D195" s="77">
        <v>0</v>
      </c>
      <c r="E195" s="77">
        <v>0</v>
      </c>
      <c r="F195" s="77"/>
    </row>
    <row r="196" spans="1:6">
      <c r="A196" s="116"/>
      <c r="B196" s="116"/>
      <c r="C196" s="74" t="s">
        <v>147</v>
      </c>
      <c r="D196" s="75">
        <v>0</v>
      </c>
      <c r="E196" s="75">
        <f>SUM(E197)</f>
        <v>0</v>
      </c>
      <c r="F196" s="75"/>
    </row>
    <row r="197" spans="1:6">
      <c r="A197" s="116"/>
      <c r="B197" s="116"/>
      <c r="C197" s="76" t="s">
        <v>148</v>
      </c>
      <c r="D197" s="77">
        <v>0</v>
      </c>
      <c r="E197" s="77">
        <v>0</v>
      </c>
      <c r="F197" s="77"/>
    </row>
    <row r="198" spans="1:6">
      <c r="A198" s="116"/>
      <c r="B198" s="116"/>
      <c r="C198" s="78" t="s">
        <v>149</v>
      </c>
      <c r="D198" s="75">
        <v>0</v>
      </c>
      <c r="E198" s="75">
        <f>E175+E196</f>
        <v>0</v>
      </c>
      <c r="F198" s="75"/>
    </row>
    <row r="199" spans="1:6" ht="13.5" customHeight="1">
      <c r="A199" s="116"/>
      <c r="B199" s="116" t="s">
        <v>150</v>
      </c>
      <c r="C199" s="74" t="s">
        <v>151</v>
      </c>
      <c r="D199" s="75">
        <v>0</v>
      </c>
      <c r="E199" s="75">
        <f>SUM(E200:E203)</f>
        <v>488040</v>
      </c>
      <c r="F199" s="75"/>
    </row>
    <row r="200" spans="1:6">
      <c r="A200" s="116"/>
      <c r="B200" s="116"/>
      <c r="C200" s="76" t="s">
        <v>152</v>
      </c>
      <c r="D200" s="77">
        <v>0</v>
      </c>
      <c r="E200" s="77">
        <v>488040</v>
      </c>
      <c r="F200" s="77"/>
    </row>
    <row r="201" spans="1:6">
      <c r="A201" s="116"/>
      <c r="B201" s="116"/>
      <c r="C201" s="76" t="s">
        <v>153</v>
      </c>
      <c r="D201" s="77">
        <v>0</v>
      </c>
      <c r="E201" s="77">
        <v>0</v>
      </c>
      <c r="F201" s="77"/>
    </row>
    <row r="202" spans="1:6">
      <c r="A202" s="116"/>
      <c r="B202" s="116"/>
      <c r="C202" s="76" t="s">
        <v>154</v>
      </c>
      <c r="D202" s="77">
        <v>0</v>
      </c>
      <c r="E202" s="77">
        <v>0</v>
      </c>
      <c r="F202" s="77"/>
    </row>
    <row r="203" spans="1:6">
      <c r="A203" s="116"/>
      <c r="B203" s="116"/>
      <c r="C203" s="76" t="s">
        <v>155</v>
      </c>
      <c r="D203" s="77">
        <v>0</v>
      </c>
      <c r="E203" s="77">
        <v>0</v>
      </c>
      <c r="F203" s="77"/>
    </row>
    <row r="204" spans="1:6">
      <c r="A204" s="116"/>
      <c r="B204" s="116"/>
      <c r="C204" s="74" t="s">
        <v>156</v>
      </c>
      <c r="D204" s="75">
        <v>0</v>
      </c>
      <c r="E204" s="75">
        <f>SUM(E205:E212)</f>
        <v>0</v>
      </c>
      <c r="F204" s="75"/>
    </row>
    <row r="205" spans="1:6">
      <c r="A205" s="116"/>
      <c r="B205" s="116"/>
      <c r="C205" s="76" t="s">
        <v>157</v>
      </c>
      <c r="D205" s="77">
        <v>0</v>
      </c>
      <c r="E205" s="77">
        <v>0</v>
      </c>
      <c r="F205" s="77"/>
    </row>
    <row r="206" spans="1:6">
      <c r="A206" s="116"/>
      <c r="B206" s="116"/>
      <c r="C206" s="76" t="s">
        <v>158</v>
      </c>
      <c r="D206" s="77">
        <v>0</v>
      </c>
      <c r="E206" s="77">
        <v>0</v>
      </c>
      <c r="F206" s="77"/>
    </row>
    <row r="207" spans="1:6">
      <c r="A207" s="116"/>
      <c r="B207" s="116"/>
      <c r="C207" s="76" t="s">
        <v>159</v>
      </c>
      <c r="D207" s="77">
        <v>0</v>
      </c>
      <c r="E207" s="77">
        <v>0</v>
      </c>
      <c r="F207" s="77"/>
    </row>
    <row r="208" spans="1:6">
      <c r="A208" s="116"/>
      <c r="B208" s="116"/>
      <c r="C208" s="76" t="s">
        <v>160</v>
      </c>
      <c r="D208" s="77">
        <v>0</v>
      </c>
      <c r="E208" s="77">
        <v>0</v>
      </c>
      <c r="F208" s="77"/>
    </row>
    <row r="209" spans="1:6">
      <c r="A209" s="116"/>
      <c r="B209" s="116"/>
      <c r="C209" s="76" t="s">
        <v>161</v>
      </c>
      <c r="D209" s="77">
        <v>0</v>
      </c>
      <c r="E209" s="77">
        <v>0</v>
      </c>
      <c r="F209" s="77"/>
    </row>
    <row r="210" spans="1:6">
      <c r="A210" s="116"/>
      <c r="B210" s="116"/>
      <c r="C210" s="76" t="s">
        <v>162</v>
      </c>
      <c r="D210" s="77">
        <v>0</v>
      </c>
      <c r="E210" s="77">
        <v>0</v>
      </c>
      <c r="F210" s="77"/>
    </row>
    <row r="211" spans="1:6">
      <c r="A211" s="116"/>
      <c r="B211" s="116"/>
      <c r="C211" s="76" t="s">
        <v>163</v>
      </c>
      <c r="D211" s="77">
        <v>0</v>
      </c>
      <c r="E211" s="77">
        <v>0</v>
      </c>
      <c r="F211" s="77"/>
    </row>
    <row r="212" spans="1:6">
      <c r="A212" s="116"/>
      <c r="B212" s="116"/>
      <c r="C212" s="76" t="s">
        <v>164</v>
      </c>
      <c r="D212" s="77">
        <v>0</v>
      </c>
      <c r="E212" s="77">
        <v>0</v>
      </c>
      <c r="F212" s="77"/>
    </row>
    <row r="213" spans="1:6">
      <c r="A213" s="116"/>
      <c r="B213" s="116"/>
      <c r="C213" s="74" t="s">
        <v>165</v>
      </c>
      <c r="D213" s="75">
        <v>0</v>
      </c>
      <c r="E213" s="75">
        <f>SUM(E214:E229)</f>
        <v>0</v>
      </c>
      <c r="F213" s="75"/>
    </row>
    <row r="214" spans="1:6">
      <c r="A214" s="116"/>
      <c r="B214" s="116"/>
      <c r="C214" s="76" t="s">
        <v>166</v>
      </c>
      <c r="D214" s="77">
        <v>0</v>
      </c>
      <c r="E214" s="77">
        <v>0</v>
      </c>
      <c r="F214" s="77"/>
    </row>
    <row r="215" spans="1:6">
      <c r="A215" s="116"/>
      <c r="B215" s="116"/>
      <c r="C215" s="76" t="s">
        <v>167</v>
      </c>
      <c r="D215" s="77">
        <v>0</v>
      </c>
      <c r="E215" s="77">
        <v>0</v>
      </c>
      <c r="F215" s="77"/>
    </row>
    <row r="216" spans="1:6">
      <c r="A216" s="116"/>
      <c r="B216" s="116"/>
      <c r="C216" s="76" t="s">
        <v>168</v>
      </c>
      <c r="D216" s="77">
        <v>0</v>
      </c>
      <c r="E216" s="77">
        <v>0</v>
      </c>
      <c r="F216" s="77"/>
    </row>
    <row r="217" spans="1:6">
      <c r="A217" s="116"/>
      <c r="B217" s="116"/>
      <c r="C217" s="76" t="s">
        <v>169</v>
      </c>
      <c r="D217" s="77">
        <v>0</v>
      </c>
      <c r="E217" s="77">
        <v>0</v>
      </c>
      <c r="F217" s="77"/>
    </row>
    <row r="218" spans="1:6">
      <c r="A218" s="116"/>
      <c r="B218" s="116"/>
      <c r="C218" s="76" t="s">
        <v>170</v>
      </c>
      <c r="D218" s="77">
        <v>0</v>
      </c>
      <c r="E218" s="77">
        <v>0</v>
      </c>
      <c r="F218" s="77"/>
    </row>
    <row r="219" spans="1:6">
      <c r="A219" s="116"/>
      <c r="B219" s="116"/>
      <c r="C219" s="76" t="s">
        <v>171</v>
      </c>
      <c r="D219" s="77">
        <v>0</v>
      </c>
      <c r="E219" s="77">
        <v>0</v>
      </c>
      <c r="F219" s="77"/>
    </row>
    <row r="220" spans="1:6">
      <c r="A220" s="116"/>
      <c r="B220" s="116"/>
      <c r="C220" s="76" t="s">
        <v>172</v>
      </c>
      <c r="D220" s="77">
        <v>0</v>
      </c>
      <c r="E220" s="77">
        <v>0</v>
      </c>
      <c r="F220" s="77"/>
    </row>
    <row r="221" spans="1:6">
      <c r="A221" s="116"/>
      <c r="B221" s="116"/>
      <c r="C221" s="76" t="s">
        <v>173</v>
      </c>
      <c r="D221" s="77">
        <v>0</v>
      </c>
      <c r="E221" s="77">
        <v>0</v>
      </c>
      <c r="F221" s="77"/>
    </row>
    <row r="222" spans="1:6">
      <c r="A222" s="116"/>
      <c r="B222" s="116"/>
      <c r="C222" s="76" t="s">
        <v>174</v>
      </c>
      <c r="D222" s="77">
        <v>0</v>
      </c>
      <c r="E222" s="77">
        <v>0</v>
      </c>
      <c r="F222" s="77"/>
    </row>
    <row r="223" spans="1:6">
      <c r="A223" s="116"/>
      <c r="B223" s="116"/>
      <c r="C223" s="76" t="s">
        <v>175</v>
      </c>
      <c r="D223" s="77">
        <v>0</v>
      </c>
      <c r="E223" s="77">
        <v>0</v>
      </c>
      <c r="F223" s="77"/>
    </row>
    <row r="224" spans="1:6">
      <c r="A224" s="116"/>
      <c r="B224" s="116"/>
      <c r="C224" s="76" t="s">
        <v>176</v>
      </c>
      <c r="D224" s="77">
        <v>0</v>
      </c>
      <c r="E224" s="77">
        <v>0</v>
      </c>
      <c r="F224" s="77"/>
    </row>
    <row r="225" spans="1:6">
      <c r="A225" s="116"/>
      <c r="B225" s="116"/>
      <c r="C225" s="76" t="s">
        <v>177</v>
      </c>
      <c r="D225" s="77">
        <v>0</v>
      </c>
      <c r="E225" s="77">
        <v>0</v>
      </c>
      <c r="F225" s="77"/>
    </row>
    <row r="226" spans="1:6">
      <c r="A226" s="116"/>
      <c r="B226" s="116"/>
      <c r="C226" s="76" t="s">
        <v>178</v>
      </c>
      <c r="D226" s="77">
        <v>0</v>
      </c>
      <c r="E226" s="77">
        <v>0</v>
      </c>
      <c r="F226" s="77"/>
    </row>
    <row r="227" spans="1:6">
      <c r="A227" s="116"/>
      <c r="B227" s="116"/>
      <c r="C227" s="76" t="s">
        <v>179</v>
      </c>
      <c r="D227" s="77">
        <v>0</v>
      </c>
      <c r="E227" s="77">
        <v>0</v>
      </c>
      <c r="F227" s="77"/>
    </row>
    <row r="228" spans="1:6">
      <c r="A228" s="116"/>
      <c r="B228" s="116"/>
      <c r="C228" s="76" t="s">
        <v>180</v>
      </c>
      <c r="D228" s="77">
        <v>0</v>
      </c>
      <c r="E228" s="77">
        <v>0</v>
      </c>
      <c r="F228" s="77"/>
    </row>
    <row r="229" spans="1:6">
      <c r="A229" s="116"/>
      <c r="B229" s="116"/>
      <c r="C229" s="76" t="s">
        <v>181</v>
      </c>
      <c r="D229" s="77">
        <v>0</v>
      </c>
      <c r="E229" s="77">
        <v>0</v>
      </c>
      <c r="F229" s="77"/>
    </row>
    <row r="230" spans="1:6">
      <c r="A230" s="116"/>
      <c r="B230" s="116"/>
      <c r="C230" s="74" t="s">
        <v>182</v>
      </c>
      <c r="D230" s="75">
        <v>0</v>
      </c>
      <c r="E230" s="75">
        <f>SUM(E231)</f>
        <v>0</v>
      </c>
      <c r="F230" s="75"/>
    </row>
    <row r="231" spans="1:6">
      <c r="A231" s="116"/>
      <c r="B231" s="116"/>
      <c r="C231" s="76" t="s">
        <v>183</v>
      </c>
      <c r="D231" s="77">
        <v>0</v>
      </c>
      <c r="E231" s="77">
        <v>0</v>
      </c>
      <c r="F231" s="77"/>
    </row>
    <row r="232" spans="1:6">
      <c r="A232" s="116"/>
      <c r="B232" s="116"/>
      <c r="C232" s="74" t="s">
        <v>184</v>
      </c>
      <c r="D232" s="75">
        <v>0</v>
      </c>
      <c r="E232" s="75">
        <f>SUM(E233)</f>
        <v>0</v>
      </c>
      <c r="F232" s="75"/>
    </row>
    <row r="233" spans="1:6">
      <c r="A233" s="116"/>
      <c r="B233" s="116"/>
      <c r="C233" s="76" t="s">
        <v>185</v>
      </c>
      <c r="D233" s="77">
        <v>0</v>
      </c>
      <c r="E233" s="77">
        <v>0</v>
      </c>
      <c r="F233" s="77"/>
    </row>
    <row r="234" spans="1:6">
      <c r="A234" s="116"/>
      <c r="B234" s="116"/>
      <c r="C234" s="78" t="s">
        <v>186</v>
      </c>
      <c r="D234" s="75">
        <v>0</v>
      </c>
      <c r="E234" s="75">
        <f>E199+E204+E213+E230+E2345</f>
        <v>488040</v>
      </c>
      <c r="F234" s="75"/>
    </row>
    <row r="235" spans="1:6">
      <c r="A235" s="116"/>
      <c r="B235" s="117" t="s">
        <v>187</v>
      </c>
      <c r="C235" s="117"/>
      <c r="D235" s="75">
        <v>0</v>
      </c>
      <c r="E235" s="75">
        <f>E202-E234</f>
        <v>-488040</v>
      </c>
      <c r="F235" s="75"/>
    </row>
    <row r="236" spans="1:6">
      <c r="A236" s="129" t="s">
        <v>188</v>
      </c>
      <c r="B236" s="116" t="s">
        <v>189</v>
      </c>
      <c r="C236" s="74" t="s">
        <v>190</v>
      </c>
      <c r="D236" s="75">
        <v>0</v>
      </c>
      <c r="E236" s="75">
        <f>SUM(E237)</f>
        <v>0</v>
      </c>
      <c r="F236" s="75"/>
    </row>
    <row r="237" spans="1:6">
      <c r="A237" s="129"/>
      <c r="B237" s="116"/>
      <c r="C237" s="76" t="s">
        <v>191</v>
      </c>
      <c r="D237" s="77">
        <v>0</v>
      </c>
      <c r="E237" s="77"/>
      <c r="F237" s="77"/>
    </row>
    <row r="238" spans="1:6">
      <c r="A238" s="129"/>
      <c r="B238" s="116"/>
      <c r="C238" s="78" t="s">
        <v>192</v>
      </c>
      <c r="D238" s="75">
        <v>0</v>
      </c>
      <c r="E238" s="75">
        <f>E236</f>
        <v>0</v>
      </c>
      <c r="F238" s="75"/>
    </row>
    <row r="239" spans="1:6">
      <c r="A239" s="129"/>
      <c r="B239" s="116" t="s">
        <v>150</v>
      </c>
      <c r="C239" s="74" t="s">
        <v>193</v>
      </c>
      <c r="D239" s="75">
        <f>SUM(D240)</f>
        <v>0</v>
      </c>
      <c r="E239" s="75">
        <f>SUM(E240)</f>
        <v>0</v>
      </c>
      <c r="F239" s="75"/>
    </row>
    <row r="240" spans="1:6" ht="13.5" customHeight="1">
      <c r="A240" s="129"/>
      <c r="B240" s="116"/>
      <c r="C240" s="76"/>
      <c r="D240" s="77">
        <v>0</v>
      </c>
      <c r="E240" s="77">
        <v>0</v>
      </c>
      <c r="F240" s="77"/>
    </row>
    <row r="241" spans="1:6">
      <c r="A241" s="129"/>
      <c r="B241" s="116"/>
      <c r="C241" s="74" t="s">
        <v>194</v>
      </c>
      <c r="D241" s="75">
        <f>SUM(D242)</f>
        <v>0</v>
      </c>
      <c r="E241" s="75">
        <f>SUM(E242)</f>
        <v>0</v>
      </c>
      <c r="F241" s="75"/>
    </row>
    <row r="242" spans="1:6">
      <c r="A242" s="129"/>
      <c r="B242" s="116"/>
      <c r="C242" s="76" t="s">
        <v>195</v>
      </c>
      <c r="D242" s="77">
        <v>0</v>
      </c>
      <c r="E242" s="77"/>
      <c r="F242" s="77"/>
    </row>
    <row r="243" spans="1:6" ht="13.5" customHeight="1">
      <c r="A243" s="129"/>
      <c r="B243" s="116"/>
      <c r="C243" s="78" t="s">
        <v>196</v>
      </c>
      <c r="D243" s="75">
        <v>0</v>
      </c>
      <c r="E243" s="75">
        <f>E239+E241</f>
        <v>0</v>
      </c>
      <c r="F243" s="75"/>
    </row>
    <row r="244" spans="1:6">
      <c r="A244" s="129"/>
      <c r="B244" s="117" t="s">
        <v>197</v>
      </c>
      <c r="C244" s="117"/>
      <c r="D244" s="75">
        <v>0</v>
      </c>
      <c r="E244" s="75">
        <f>E238-E243</f>
        <v>0</v>
      </c>
      <c r="F244" s="75"/>
    </row>
    <row r="245" spans="1:6">
      <c r="A245" s="115" t="s">
        <v>198</v>
      </c>
      <c r="B245" s="116" t="s">
        <v>189</v>
      </c>
      <c r="C245" s="74" t="s">
        <v>199</v>
      </c>
      <c r="D245" s="75">
        <v>0</v>
      </c>
      <c r="E245" s="75">
        <f>SUM(E246)</f>
        <v>0</v>
      </c>
      <c r="F245" s="75"/>
    </row>
    <row r="246" spans="1:6">
      <c r="A246" s="115"/>
      <c r="B246" s="116"/>
      <c r="C246" s="76" t="s">
        <v>200</v>
      </c>
      <c r="D246" s="77">
        <v>0</v>
      </c>
      <c r="E246" s="77"/>
      <c r="F246" s="77"/>
    </row>
    <row r="247" spans="1:6">
      <c r="A247" s="115"/>
      <c r="B247" s="116"/>
      <c r="C247" s="78" t="s">
        <v>201</v>
      </c>
      <c r="D247" s="75">
        <v>0</v>
      </c>
      <c r="E247" s="75">
        <f>E245</f>
        <v>0</v>
      </c>
      <c r="F247" s="75"/>
    </row>
    <row r="248" spans="1:6">
      <c r="A248" s="115"/>
      <c r="B248" s="116" t="s">
        <v>150</v>
      </c>
      <c r="C248" s="74" t="s">
        <v>202</v>
      </c>
      <c r="D248" s="75">
        <v>0</v>
      </c>
      <c r="E248" s="75">
        <f>SUM(E249)</f>
        <v>0</v>
      </c>
      <c r="F248" s="75"/>
    </row>
    <row r="249" spans="1:6" ht="13.5" customHeight="1">
      <c r="A249" s="115"/>
      <c r="B249" s="116"/>
      <c r="C249" s="76" t="s">
        <v>203</v>
      </c>
      <c r="D249" s="77">
        <v>0</v>
      </c>
      <c r="E249" s="77"/>
      <c r="F249" s="77"/>
    </row>
    <row r="250" spans="1:6">
      <c r="A250" s="115"/>
      <c r="B250" s="116"/>
      <c r="C250" s="78" t="s">
        <v>204</v>
      </c>
      <c r="D250" s="75">
        <v>0</v>
      </c>
      <c r="E250" s="75">
        <f>E248</f>
        <v>0</v>
      </c>
      <c r="F250" s="75"/>
    </row>
    <row r="251" spans="1:6">
      <c r="A251" s="115"/>
      <c r="B251" s="117" t="s">
        <v>205</v>
      </c>
      <c r="C251" s="117"/>
      <c r="D251" s="75">
        <v>0</v>
      </c>
      <c r="E251" s="75">
        <f>E247-E250</f>
        <v>0</v>
      </c>
      <c r="F251" s="75"/>
    </row>
    <row r="252" spans="1:6" ht="13.5" customHeight="1">
      <c r="A252" s="127" t="s">
        <v>206</v>
      </c>
      <c r="B252" s="130"/>
      <c r="C252" s="128"/>
      <c r="D252" s="75">
        <v>0</v>
      </c>
      <c r="E252" s="75">
        <v>0</v>
      </c>
      <c r="F252" s="75"/>
    </row>
    <row r="253" spans="1:6">
      <c r="A253" s="127" t="s">
        <v>207</v>
      </c>
      <c r="B253" s="130"/>
      <c r="C253" s="128"/>
      <c r="D253" s="75">
        <v>0</v>
      </c>
      <c r="E253" s="75">
        <f>E235+E244+E251-E252</f>
        <v>-488040</v>
      </c>
      <c r="F253" s="75"/>
    </row>
    <row r="254" spans="1:6">
      <c r="A254" s="117" t="s">
        <v>208</v>
      </c>
      <c r="B254" s="117"/>
      <c r="C254" s="117"/>
      <c r="D254" s="75">
        <v>0</v>
      </c>
      <c r="E254" s="75">
        <v>1439950</v>
      </c>
      <c r="F254" s="75"/>
    </row>
    <row r="255" spans="1:6">
      <c r="A255" s="117" t="s">
        <v>209</v>
      </c>
      <c r="B255" s="117"/>
      <c r="C255" s="117"/>
      <c r="D255" s="75">
        <v>0</v>
      </c>
      <c r="E255" s="75">
        <f>E253+E254</f>
        <v>951910</v>
      </c>
      <c r="F255" s="75"/>
    </row>
  </sheetData>
  <mergeCells count="57">
    <mergeCell ref="A252:C252"/>
    <mergeCell ref="A253:C253"/>
    <mergeCell ref="A254:C254"/>
    <mergeCell ref="A255:C255"/>
    <mergeCell ref="A236:A244"/>
    <mergeCell ref="B236:B238"/>
    <mergeCell ref="B239:B243"/>
    <mergeCell ref="B244:C244"/>
    <mergeCell ref="A245:A251"/>
    <mergeCell ref="B245:B247"/>
    <mergeCell ref="B248:B250"/>
    <mergeCell ref="B251:C251"/>
    <mergeCell ref="A175:A235"/>
    <mergeCell ref="B175:B198"/>
    <mergeCell ref="B199:B234"/>
    <mergeCell ref="B235:C235"/>
    <mergeCell ref="A160:A166"/>
    <mergeCell ref="B160:B162"/>
    <mergeCell ref="B163:B165"/>
    <mergeCell ref="B166:C166"/>
    <mergeCell ref="A167:C167"/>
    <mergeCell ref="A168:C168"/>
    <mergeCell ref="A169:C169"/>
    <mergeCell ref="A170:C170"/>
    <mergeCell ref="A171:F171"/>
    <mergeCell ref="A172:F172"/>
    <mergeCell ref="A174:C174"/>
    <mergeCell ref="A151:A159"/>
    <mergeCell ref="B151:B153"/>
    <mergeCell ref="B154:B158"/>
    <mergeCell ref="B159:C159"/>
    <mergeCell ref="A82:C82"/>
    <mergeCell ref="A83:C83"/>
    <mergeCell ref="A84:C84"/>
    <mergeCell ref="A85:C85"/>
    <mergeCell ref="A86:F86"/>
    <mergeCell ref="A87:F87"/>
    <mergeCell ref="A89:C89"/>
    <mergeCell ref="A90:A150"/>
    <mergeCell ref="B90:B113"/>
    <mergeCell ref="B114:B149"/>
    <mergeCell ref="B150:C150"/>
    <mergeCell ref="A66:A74"/>
    <mergeCell ref="B66:B68"/>
    <mergeCell ref="B69:B73"/>
    <mergeCell ref="B74:C74"/>
    <mergeCell ref="A75:A81"/>
    <mergeCell ref="B75:B77"/>
    <mergeCell ref="B78:B80"/>
    <mergeCell ref="B81:C81"/>
    <mergeCell ref="A1:F1"/>
    <mergeCell ref="A2:F2"/>
    <mergeCell ref="A4:C4"/>
    <mergeCell ref="A5:A65"/>
    <mergeCell ref="B5:B28"/>
    <mergeCell ref="B29:B64"/>
    <mergeCell ref="B65:C65"/>
  </mergeCells>
  <phoneticPr fontId="3"/>
  <pageMargins left="0.74803149606299213" right="0.74803149606299213" top="0.98425196850393704" bottom="0.98425196850393704" header="0.51181102362204722" footer="0.51181102362204722"/>
  <pageSetup paperSize="9" scale="84" fitToHeight="6" orientation="portrait" r:id="rId1"/>
  <headerFooter alignWithMargins="0"/>
  <rowBreaks count="5" manualBreakCount="5">
    <brk id="65" max="5" man="1"/>
    <brk id="85" max="5" man="1"/>
    <brk id="150" max="5" man="1"/>
    <brk id="170" max="5" man="1"/>
    <brk id="23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1"/>
  <sheetViews>
    <sheetView topLeftCell="A115" zoomScaleNormal="100" workbookViewId="0">
      <selection activeCell="C147" sqref="C147"/>
    </sheetView>
  </sheetViews>
  <sheetFormatPr defaultRowHeight="14.25" customHeight="1"/>
  <cols>
    <col min="1" max="1" width="13" style="1" bestFit="1" customWidth="1"/>
    <col min="2" max="2" width="9.25" style="1" customWidth="1"/>
    <col min="3" max="3" width="11.25" style="70" customWidth="1"/>
    <col min="4" max="4" width="25.125" style="1" customWidth="1"/>
    <col min="5" max="7" width="15" style="1" customWidth="1"/>
    <col min="8" max="8" width="16.25" style="1" customWidth="1"/>
    <col min="9" max="9" width="10.25" style="1" bestFit="1" customWidth="1"/>
    <col min="10" max="10" width="8.625" style="1" customWidth="1"/>
    <col min="11" max="11" width="11.125" style="1" customWidth="1"/>
    <col min="12" max="12" width="9.25" style="1" bestFit="1" customWidth="1"/>
    <col min="13" max="13" width="9" style="1"/>
    <col min="14" max="14" width="9.25" style="1" bestFit="1" customWidth="1"/>
    <col min="15" max="16" width="9" style="1"/>
    <col min="17" max="17" width="9.25" style="1" bestFit="1" customWidth="1"/>
    <col min="18" max="16384" width="9" style="1"/>
  </cols>
  <sheetData>
    <row r="1" spans="1:10" ht="14.25" customHeight="1">
      <c r="A1" s="131" t="s">
        <v>0</v>
      </c>
      <c r="B1" s="131"/>
      <c r="C1" s="131"/>
      <c r="D1" s="131"/>
      <c r="E1" s="131"/>
      <c r="F1" s="131"/>
      <c r="G1" s="131"/>
    </row>
    <row r="2" spans="1:10" ht="14.25" customHeight="1">
      <c r="A2" s="2" t="s">
        <v>1</v>
      </c>
      <c r="B2" s="2"/>
      <c r="C2" s="3"/>
      <c r="D2" s="4" t="s">
        <v>2</v>
      </c>
      <c r="E2" s="5"/>
      <c r="F2" s="6"/>
      <c r="G2" s="7">
        <v>42460</v>
      </c>
    </row>
    <row r="3" spans="1:10" ht="14.25" customHeight="1">
      <c r="A3" s="8" t="s">
        <v>3</v>
      </c>
      <c r="B3" s="9" t="s">
        <v>4</v>
      </c>
      <c r="C3" s="10" t="s">
        <v>5</v>
      </c>
      <c r="D3" s="11"/>
      <c r="E3" s="12" t="s">
        <v>6</v>
      </c>
      <c r="F3" s="13" t="s">
        <v>7</v>
      </c>
      <c r="G3" s="14" t="s">
        <v>8</v>
      </c>
    </row>
    <row r="4" spans="1:10" ht="14.25" customHeight="1">
      <c r="A4" s="15" t="s">
        <v>9</v>
      </c>
      <c r="B4" s="16"/>
      <c r="C4" s="17"/>
      <c r="D4" s="18"/>
      <c r="E4" s="19">
        <v>49922</v>
      </c>
      <c r="F4" s="20"/>
      <c r="G4" s="21">
        <f>SUM(E4:F4)</f>
        <v>49922</v>
      </c>
    </row>
    <row r="5" spans="1:10" ht="14.25" customHeight="1">
      <c r="A5" s="15"/>
      <c r="B5" s="16"/>
      <c r="C5" s="17"/>
      <c r="D5" s="18"/>
      <c r="E5" s="19"/>
      <c r="F5" s="20"/>
      <c r="G5" s="21"/>
    </row>
    <row r="6" spans="1:10" ht="14.25" customHeight="1">
      <c r="A6" s="15" t="s">
        <v>10</v>
      </c>
      <c r="B6" s="16"/>
      <c r="C6" s="17"/>
      <c r="D6" s="18" t="s">
        <v>11</v>
      </c>
      <c r="E6" s="19">
        <v>32417324</v>
      </c>
      <c r="F6" s="20"/>
      <c r="G6" s="21"/>
    </row>
    <row r="7" spans="1:10" ht="14.25" customHeight="1">
      <c r="A7" s="15"/>
      <c r="B7" s="16"/>
      <c r="C7" s="17"/>
      <c r="D7" s="18" t="s">
        <v>12</v>
      </c>
      <c r="E7" s="19">
        <v>2854229</v>
      </c>
      <c r="F7" s="20"/>
      <c r="G7" s="21"/>
    </row>
    <row r="8" spans="1:10" ht="14.25" customHeight="1">
      <c r="A8" s="15"/>
      <c r="B8" s="16"/>
      <c r="C8" s="17"/>
      <c r="D8" s="18" t="s">
        <v>13</v>
      </c>
      <c r="E8" s="19">
        <v>664286</v>
      </c>
      <c r="F8" s="20"/>
      <c r="G8" s="21">
        <f>SUM(E6:E8)</f>
        <v>35935839</v>
      </c>
    </row>
    <row r="9" spans="1:10" ht="14.25" customHeight="1">
      <c r="A9" s="15"/>
      <c r="B9" s="16"/>
      <c r="C9" s="17"/>
      <c r="D9" s="18"/>
      <c r="E9" s="19"/>
      <c r="F9" s="20"/>
      <c r="G9" s="21"/>
    </row>
    <row r="10" spans="1:10" ht="14.25" customHeight="1">
      <c r="A10" s="15" t="s">
        <v>14</v>
      </c>
      <c r="B10" s="16" t="s">
        <v>15</v>
      </c>
      <c r="C10" s="22"/>
      <c r="D10" s="23" t="s">
        <v>16</v>
      </c>
      <c r="E10" s="24">
        <v>8198862</v>
      </c>
      <c r="F10" s="25"/>
      <c r="G10" s="26"/>
    </row>
    <row r="11" spans="1:10" ht="14.25" customHeight="1">
      <c r="A11" s="27"/>
      <c r="B11" s="28"/>
      <c r="C11" s="29"/>
      <c r="D11" s="23" t="s">
        <v>17</v>
      </c>
      <c r="E11" s="24">
        <v>1891154</v>
      </c>
      <c r="F11" s="25"/>
      <c r="G11" s="26"/>
    </row>
    <row r="12" spans="1:10" ht="14.25" customHeight="1">
      <c r="A12" s="27"/>
      <c r="B12" s="28"/>
      <c r="C12" s="29"/>
      <c r="D12" s="23" t="s">
        <v>18</v>
      </c>
      <c r="E12" s="24">
        <v>50377</v>
      </c>
      <c r="F12" s="25"/>
      <c r="G12" s="26"/>
    </row>
    <row r="13" spans="1:10" ht="14.25" customHeight="1">
      <c r="A13" s="27"/>
      <c r="B13" s="28"/>
      <c r="C13" s="29"/>
      <c r="D13" s="23" t="s">
        <v>19</v>
      </c>
      <c r="E13" s="24">
        <v>9148698</v>
      </c>
      <c r="F13" s="25"/>
      <c r="G13" s="26"/>
    </row>
    <row r="14" spans="1:10" ht="14.25" customHeight="1">
      <c r="A14" s="27"/>
      <c r="B14" s="28"/>
      <c r="C14" s="29">
        <v>5034415</v>
      </c>
      <c r="D14" s="23" t="s">
        <v>20</v>
      </c>
      <c r="E14" s="24">
        <v>2126154</v>
      </c>
      <c r="F14" s="25"/>
      <c r="G14" s="26"/>
    </row>
    <row r="15" spans="1:10" ht="14.25" customHeight="1">
      <c r="A15" s="27"/>
      <c r="B15" s="28"/>
      <c r="C15" s="29"/>
      <c r="D15" s="23" t="s">
        <v>21</v>
      </c>
      <c r="E15" s="24">
        <v>0</v>
      </c>
      <c r="F15" s="25">
        <f>SUM(E10:E15)</f>
        <v>21415245</v>
      </c>
      <c r="G15" s="26"/>
      <c r="J15" s="30"/>
    </row>
    <row r="16" spans="1:10" ht="14.25" customHeight="1">
      <c r="A16" s="27"/>
      <c r="B16" s="28"/>
      <c r="C16" s="31"/>
      <c r="D16" s="32"/>
      <c r="E16" s="33"/>
      <c r="F16" s="34"/>
      <c r="G16" s="35"/>
    </row>
    <row r="17" spans="1:7" ht="14.25" customHeight="1">
      <c r="A17" s="27"/>
      <c r="B17" s="28" t="s">
        <v>22</v>
      </c>
      <c r="C17" s="36"/>
      <c r="D17" s="32" t="s">
        <v>23</v>
      </c>
      <c r="E17" s="33">
        <v>2358012</v>
      </c>
      <c r="F17" s="34"/>
      <c r="G17" s="35"/>
    </row>
    <row r="18" spans="1:7" ht="14.25" customHeight="1">
      <c r="A18" s="27"/>
      <c r="B18" s="28"/>
      <c r="C18" s="31"/>
      <c r="D18" s="32" t="s">
        <v>24</v>
      </c>
      <c r="E18" s="33">
        <v>225327</v>
      </c>
      <c r="F18" s="34"/>
      <c r="G18" s="35"/>
    </row>
    <row r="19" spans="1:7" ht="14.25" customHeight="1">
      <c r="A19" s="27"/>
      <c r="B19" s="28"/>
      <c r="C19" s="31"/>
      <c r="D19" s="32" t="s">
        <v>25</v>
      </c>
      <c r="E19" s="33">
        <v>25218</v>
      </c>
      <c r="F19" s="34"/>
      <c r="G19" s="35"/>
    </row>
    <row r="20" spans="1:7" ht="14.25" customHeight="1">
      <c r="A20" s="27"/>
      <c r="B20" s="28"/>
      <c r="C20" s="31"/>
      <c r="D20" s="32" t="s">
        <v>26</v>
      </c>
      <c r="E20" s="33">
        <v>2629851</v>
      </c>
      <c r="F20" s="34"/>
      <c r="G20" s="35"/>
    </row>
    <row r="21" spans="1:7" ht="14.25" customHeight="1">
      <c r="A21" s="27"/>
      <c r="B21" s="28"/>
      <c r="C21" s="31"/>
      <c r="D21" s="32" t="s">
        <v>27</v>
      </c>
      <c r="E21" s="33">
        <v>247068</v>
      </c>
      <c r="F21" s="34"/>
      <c r="G21" s="35"/>
    </row>
    <row r="22" spans="1:7" ht="14.25" customHeight="1">
      <c r="A22" s="27"/>
      <c r="B22" s="28"/>
      <c r="C22" s="31"/>
      <c r="D22" s="32" t="s">
        <v>28</v>
      </c>
      <c r="E22" s="33">
        <v>0</v>
      </c>
      <c r="F22" s="34">
        <f>SUM(E17:E22)</f>
        <v>5485476</v>
      </c>
      <c r="G22" s="35"/>
    </row>
    <row r="23" spans="1:7" ht="14.25" customHeight="1">
      <c r="A23" s="27"/>
      <c r="B23" s="28"/>
      <c r="C23" s="31"/>
      <c r="D23" s="32"/>
      <c r="E23" s="33"/>
      <c r="F23" s="34"/>
      <c r="G23" s="35"/>
    </row>
    <row r="24" spans="1:7" ht="14.25" customHeight="1">
      <c r="A24" s="27"/>
      <c r="B24" s="28" t="s">
        <v>29</v>
      </c>
      <c r="C24" s="37">
        <v>42674</v>
      </c>
      <c r="D24" s="38" t="s">
        <v>30</v>
      </c>
      <c r="E24" s="24">
        <v>1860</v>
      </c>
      <c r="F24" s="34"/>
      <c r="G24" s="35"/>
    </row>
    <row r="25" spans="1:7" ht="14.25" customHeight="1">
      <c r="A25" s="27"/>
      <c r="B25" s="28"/>
      <c r="C25" s="37">
        <v>42400</v>
      </c>
      <c r="D25" s="38" t="s">
        <v>31</v>
      </c>
      <c r="E25" s="24">
        <v>97208</v>
      </c>
      <c r="F25" s="34"/>
      <c r="G25" s="35"/>
    </row>
    <row r="26" spans="1:7" ht="14.25" customHeight="1">
      <c r="A26" s="27"/>
      <c r="B26" s="28"/>
      <c r="C26" s="37">
        <v>42429</v>
      </c>
      <c r="D26" s="38" t="s">
        <v>31</v>
      </c>
      <c r="E26" s="24">
        <v>90939</v>
      </c>
      <c r="F26" s="34"/>
      <c r="G26" s="35"/>
    </row>
    <row r="27" spans="1:7" ht="14.25" customHeight="1">
      <c r="A27" s="27"/>
      <c r="B27" s="28"/>
      <c r="C27" s="37">
        <v>42460</v>
      </c>
      <c r="D27" s="38" t="s">
        <v>31</v>
      </c>
      <c r="E27" s="24">
        <v>98126</v>
      </c>
      <c r="F27" s="34"/>
      <c r="G27" s="35"/>
    </row>
    <row r="28" spans="1:7" ht="14.25" customHeight="1">
      <c r="A28" s="27"/>
      <c r="B28" s="28"/>
      <c r="C28" s="29">
        <v>42429</v>
      </c>
      <c r="D28" s="23" t="s">
        <v>32</v>
      </c>
      <c r="E28" s="24">
        <v>1156</v>
      </c>
      <c r="F28" s="34"/>
      <c r="G28" s="35"/>
    </row>
    <row r="29" spans="1:7" ht="14.25" customHeight="1">
      <c r="A29" s="27"/>
      <c r="B29" s="28"/>
      <c r="C29" s="29">
        <v>42429</v>
      </c>
      <c r="D29" s="23" t="s">
        <v>33</v>
      </c>
      <c r="E29" s="24">
        <v>4000</v>
      </c>
      <c r="F29" s="34"/>
      <c r="G29" s="35"/>
    </row>
    <row r="30" spans="1:7" ht="14.25" customHeight="1">
      <c r="A30" s="27"/>
      <c r="B30" s="28"/>
      <c r="C30" s="29">
        <v>42429</v>
      </c>
      <c r="D30" s="23" t="s">
        <v>34</v>
      </c>
      <c r="E30" s="24">
        <v>12191</v>
      </c>
      <c r="F30" s="34"/>
      <c r="G30" s="35"/>
    </row>
    <row r="31" spans="1:7" ht="14.25" customHeight="1">
      <c r="A31" s="27"/>
      <c r="B31" s="28"/>
      <c r="C31" s="29">
        <v>42551</v>
      </c>
      <c r="D31" s="23" t="s">
        <v>35</v>
      </c>
      <c r="E31" s="39">
        <v>8500</v>
      </c>
      <c r="F31" s="34"/>
      <c r="G31" s="35"/>
    </row>
    <row r="32" spans="1:7" ht="14.25" customHeight="1">
      <c r="A32" s="27"/>
      <c r="B32" s="28"/>
      <c r="C32" s="29">
        <v>42613</v>
      </c>
      <c r="D32" s="23" t="s">
        <v>35</v>
      </c>
      <c r="E32" s="39">
        <v>9000</v>
      </c>
      <c r="F32" s="34"/>
      <c r="G32" s="35"/>
    </row>
    <row r="33" spans="1:7" ht="14.25" customHeight="1">
      <c r="A33" s="27"/>
      <c r="B33" s="28"/>
      <c r="C33" s="29">
        <v>42643</v>
      </c>
      <c r="D33" s="23" t="s">
        <v>35</v>
      </c>
      <c r="E33" s="39">
        <v>8500</v>
      </c>
      <c r="F33" s="34"/>
      <c r="G33" s="35"/>
    </row>
    <row r="34" spans="1:7" ht="14.25" customHeight="1">
      <c r="A34" s="27"/>
      <c r="B34" s="28"/>
      <c r="C34" s="29">
        <v>42674</v>
      </c>
      <c r="D34" s="23" t="s">
        <v>35</v>
      </c>
      <c r="E34" s="39">
        <v>8500</v>
      </c>
      <c r="F34" s="34"/>
      <c r="G34" s="35"/>
    </row>
    <row r="35" spans="1:7" ht="14.25" customHeight="1">
      <c r="A35" s="27"/>
      <c r="B35" s="28"/>
      <c r="C35" s="29">
        <v>42704</v>
      </c>
      <c r="D35" s="23" t="s">
        <v>35</v>
      </c>
      <c r="E35" s="39">
        <v>8500</v>
      </c>
      <c r="F35" s="34"/>
      <c r="G35" s="35"/>
    </row>
    <row r="36" spans="1:7" ht="14.25" customHeight="1">
      <c r="A36" s="27"/>
      <c r="B36" s="28"/>
      <c r="C36" s="29">
        <v>42735</v>
      </c>
      <c r="D36" s="23" t="s">
        <v>35</v>
      </c>
      <c r="E36" s="39">
        <v>8500</v>
      </c>
      <c r="F36" s="34"/>
      <c r="G36" s="35"/>
    </row>
    <row r="37" spans="1:7" ht="14.25" customHeight="1">
      <c r="A37" s="27"/>
      <c r="B37" s="28"/>
      <c r="C37" s="29">
        <v>42400</v>
      </c>
      <c r="D37" s="23" t="s">
        <v>35</v>
      </c>
      <c r="E37" s="39">
        <v>7000</v>
      </c>
      <c r="F37" s="34"/>
      <c r="G37" s="35"/>
    </row>
    <row r="38" spans="1:7" ht="14.25" customHeight="1">
      <c r="A38" s="27"/>
      <c r="B38" s="28"/>
      <c r="C38" s="29">
        <v>42429</v>
      </c>
      <c r="D38" s="23" t="s">
        <v>35</v>
      </c>
      <c r="E38" s="39">
        <v>4000</v>
      </c>
      <c r="F38" s="34"/>
      <c r="G38" s="35"/>
    </row>
    <row r="39" spans="1:7" ht="14.25" customHeight="1">
      <c r="A39" s="27"/>
      <c r="B39" s="28"/>
      <c r="C39" s="29">
        <v>42429</v>
      </c>
      <c r="D39" s="23" t="s">
        <v>36</v>
      </c>
      <c r="E39" s="40">
        <v>3500</v>
      </c>
      <c r="F39" s="34"/>
      <c r="G39" s="35"/>
    </row>
    <row r="40" spans="1:7" ht="14.25" customHeight="1">
      <c r="A40" s="27"/>
      <c r="B40" s="28"/>
      <c r="C40" s="29">
        <v>42429</v>
      </c>
      <c r="D40" s="23" t="s">
        <v>37</v>
      </c>
      <c r="E40" s="24">
        <v>2000</v>
      </c>
      <c r="F40" s="34"/>
      <c r="G40" s="35"/>
    </row>
    <row r="41" spans="1:7" ht="14.25" customHeight="1">
      <c r="A41" s="27"/>
      <c r="B41" s="28"/>
      <c r="C41" s="29">
        <v>42735</v>
      </c>
      <c r="D41" s="23" t="s">
        <v>38</v>
      </c>
      <c r="E41" s="40">
        <v>24620</v>
      </c>
      <c r="F41" s="34"/>
      <c r="G41" s="35"/>
    </row>
    <row r="42" spans="1:7" ht="14.25" customHeight="1">
      <c r="A42" s="27"/>
      <c r="B42" s="28"/>
      <c r="C42" s="31">
        <v>42400</v>
      </c>
      <c r="D42" s="41" t="s">
        <v>39</v>
      </c>
      <c r="E42" s="42">
        <v>2400</v>
      </c>
      <c r="F42" s="34"/>
      <c r="G42" s="35"/>
    </row>
    <row r="43" spans="1:7" ht="14.25" customHeight="1">
      <c r="A43" s="27"/>
      <c r="B43" s="28"/>
      <c r="C43" s="31">
        <v>42460</v>
      </c>
      <c r="D43" s="41" t="s">
        <v>40</v>
      </c>
      <c r="E43" s="42">
        <v>188195</v>
      </c>
      <c r="F43" s="34">
        <f>SUM(E24:E43)</f>
        <v>588695</v>
      </c>
      <c r="G43" s="35">
        <f>SUM(F15:F43)</f>
        <v>27489416</v>
      </c>
    </row>
    <row r="44" spans="1:7" ht="14.25" customHeight="1">
      <c r="A44" s="27"/>
      <c r="B44" s="28"/>
      <c r="C44" s="31"/>
      <c r="D44" s="41"/>
      <c r="E44" s="42"/>
      <c r="F44" s="34"/>
      <c r="G44" s="35"/>
    </row>
    <row r="45" spans="1:7" ht="14.25" customHeight="1">
      <c r="A45" s="27" t="s">
        <v>41</v>
      </c>
      <c r="B45" s="28"/>
      <c r="C45" s="31"/>
      <c r="D45" s="41" t="s">
        <v>42</v>
      </c>
      <c r="E45" s="42">
        <v>15103</v>
      </c>
      <c r="F45" s="34"/>
      <c r="G45" s="35">
        <f>SUM(E45:F45)</f>
        <v>15103</v>
      </c>
    </row>
    <row r="46" spans="1:7" ht="14.25" customHeight="1">
      <c r="A46" s="27"/>
      <c r="B46" s="28"/>
      <c r="C46" s="31"/>
      <c r="D46" s="41"/>
      <c r="E46" s="42"/>
      <c r="F46" s="34"/>
      <c r="G46" s="35"/>
    </row>
    <row r="47" spans="1:7" ht="14.25" customHeight="1">
      <c r="A47" s="15" t="s">
        <v>43</v>
      </c>
      <c r="B47" s="16" t="s">
        <v>44</v>
      </c>
      <c r="C47" s="29">
        <v>42458</v>
      </c>
      <c r="D47" s="23" t="s">
        <v>45</v>
      </c>
      <c r="E47" s="24">
        <v>180</v>
      </c>
      <c r="F47" s="25">
        <f>SUM(E47)</f>
        <v>180</v>
      </c>
      <c r="G47" s="43"/>
    </row>
    <row r="48" spans="1:7" ht="14.25" customHeight="1">
      <c r="A48" s="15"/>
      <c r="B48" s="16"/>
      <c r="C48" s="29"/>
      <c r="D48" s="23"/>
      <c r="E48" s="24"/>
      <c r="F48" s="25"/>
      <c r="G48" s="26"/>
    </row>
    <row r="49" spans="1:7" ht="14.25" customHeight="1">
      <c r="A49" s="27"/>
      <c r="B49" s="28" t="s">
        <v>46</v>
      </c>
      <c r="C49" s="29">
        <v>42458</v>
      </c>
      <c r="D49" s="23" t="s">
        <v>47</v>
      </c>
      <c r="E49" s="24">
        <v>1740</v>
      </c>
      <c r="F49" s="25">
        <f>SUM(E49)</f>
        <v>1740</v>
      </c>
      <c r="G49" s="43"/>
    </row>
    <row r="50" spans="1:7" ht="14.25" customHeight="1">
      <c r="A50" s="27"/>
      <c r="B50" s="28"/>
      <c r="C50" s="31"/>
      <c r="D50" s="44"/>
      <c r="E50" s="42"/>
      <c r="F50" s="45"/>
      <c r="G50" s="46"/>
    </row>
    <row r="51" spans="1:7" ht="14.25" customHeight="1">
      <c r="A51" s="27"/>
      <c r="B51" s="28" t="s">
        <v>48</v>
      </c>
      <c r="C51" s="31"/>
      <c r="D51" s="41"/>
      <c r="E51" s="42">
        <v>0</v>
      </c>
      <c r="F51" s="45">
        <f>SUM(E51:E51)</f>
        <v>0</v>
      </c>
      <c r="G51" s="46"/>
    </row>
    <row r="52" spans="1:7" ht="14.25" customHeight="1">
      <c r="A52" s="47"/>
      <c r="B52" s="48"/>
      <c r="C52" s="31"/>
      <c r="D52" s="41"/>
      <c r="E52" s="42"/>
      <c r="F52" s="45"/>
      <c r="G52" s="46"/>
    </row>
    <row r="53" spans="1:7" ht="14.25" customHeight="1">
      <c r="A53" s="27"/>
      <c r="B53" s="28" t="s">
        <v>49</v>
      </c>
      <c r="C53" s="31"/>
      <c r="D53" s="41"/>
      <c r="E53" s="42">
        <v>0</v>
      </c>
      <c r="F53" s="45">
        <f>SUM(E53:E53)</f>
        <v>0</v>
      </c>
      <c r="G53" s="46">
        <f>SUM(F47:F53)</f>
        <v>1920</v>
      </c>
    </row>
    <row r="54" spans="1:7" ht="14.25" customHeight="1">
      <c r="A54" s="27"/>
      <c r="B54" s="28"/>
      <c r="C54" s="36"/>
      <c r="D54" s="32"/>
      <c r="E54" s="33"/>
      <c r="F54" s="34"/>
      <c r="G54" s="35"/>
    </row>
    <row r="55" spans="1:7" ht="14.25" customHeight="1">
      <c r="A55" s="27" t="s">
        <v>50</v>
      </c>
      <c r="B55" s="28"/>
      <c r="C55" s="36"/>
      <c r="D55" s="32" t="s">
        <v>51</v>
      </c>
      <c r="E55" s="33">
        <v>4800000</v>
      </c>
      <c r="F55" s="34"/>
      <c r="G55" s="35"/>
    </row>
    <row r="56" spans="1:7" ht="14.25" customHeight="1">
      <c r="A56" s="27"/>
      <c r="B56" s="28"/>
      <c r="C56" s="36"/>
      <c r="D56" s="32" t="s">
        <v>51</v>
      </c>
      <c r="E56" s="33">
        <v>37015</v>
      </c>
      <c r="F56" s="34"/>
      <c r="G56" s="35"/>
    </row>
    <row r="57" spans="1:7" ht="14.25" customHeight="1">
      <c r="A57" s="27"/>
      <c r="B57" s="28"/>
      <c r="C57" s="36"/>
      <c r="D57" s="32" t="s">
        <v>52</v>
      </c>
      <c r="E57" s="33">
        <v>199173</v>
      </c>
      <c r="F57" s="34"/>
      <c r="G57" s="35">
        <f>SUM(E55:E57)</f>
        <v>5036188</v>
      </c>
    </row>
    <row r="58" spans="1:7" ht="14.25" customHeight="1">
      <c r="A58" s="27"/>
      <c r="B58" s="28"/>
      <c r="C58" s="36"/>
      <c r="D58" s="32"/>
      <c r="E58" s="33"/>
      <c r="F58" s="34"/>
      <c r="G58" s="35"/>
    </row>
    <row r="59" spans="1:7" ht="14.25" customHeight="1">
      <c r="A59" s="15" t="s">
        <v>53</v>
      </c>
      <c r="B59" s="16"/>
      <c r="C59" s="17"/>
      <c r="D59" s="18" t="s">
        <v>54</v>
      </c>
      <c r="E59" s="19">
        <v>7323</v>
      </c>
      <c r="F59" s="20"/>
      <c r="G59" s="21"/>
    </row>
    <row r="60" spans="1:7" ht="14.25" customHeight="1">
      <c r="A60" s="15"/>
      <c r="B60" s="16"/>
      <c r="C60" s="17"/>
      <c r="D60" s="18" t="s">
        <v>55</v>
      </c>
      <c r="E60" s="19">
        <v>1439</v>
      </c>
      <c r="F60" s="20"/>
      <c r="G60" s="21"/>
    </row>
    <row r="61" spans="1:7" ht="14.25" customHeight="1">
      <c r="A61" s="15"/>
      <c r="B61" s="16"/>
      <c r="C61" s="17"/>
      <c r="D61" s="18" t="s">
        <v>56</v>
      </c>
      <c r="E61" s="19">
        <v>3886</v>
      </c>
      <c r="F61" s="20"/>
      <c r="G61" s="21"/>
    </row>
    <row r="62" spans="1:7" ht="14.25" customHeight="1">
      <c r="A62" s="15"/>
      <c r="B62" s="16"/>
      <c r="C62" s="17"/>
      <c r="D62" s="18" t="s">
        <v>57</v>
      </c>
      <c r="E62" s="19">
        <v>3751</v>
      </c>
      <c r="F62" s="20"/>
      <c r="G62" s="21">
        <f>SUM(E59:E62)</f>
        <v>16399</v>
      </c>
    </row>
    <row r="63" spans="1:7" ht="14.25" customHeight="1">
      <c r="A63" s="27"/>
      <c r="B63" s="28"/>
      <c r="C63" s="49"/>
      <c r="D63" s="41"/>
      <c r="E63" s="42"/>
      <c r="F63" s="45"/>
      <c r="G63" s="46"/>
    </row>
    <row r="64" spans="1:7" ht="14.25" customHeight="1">
      <c r="A64" s="27" t="s">
        <v>58</v>
      </c>
      <c r="B64" s="28"/>
      <c r="C64" s="49"/>
      <c r="D64" s="32" t="s">
        <v>51</v>
      </c>
      <c r="E64" s="42">
        <v>18800000</v>
      </c>
      <c r="F64" s="45"/>
      <c r="G64" s="46">
        <f>SUM(E64:F64)</f>
        <v>18800000</v>
      </c>
    </row>
    <row r="65" spans="1:7" ht="14.25" customHeight="1">
      <c r="A65" s="50"/>
      <c r="B65" s="51"/>
      <c r="C65" s="52"/>
      <c r="D65" s="53"/>
      <c r="E65" s="54"/>
      <c r="F65" s="55"/>
      <c r="G65" s="56"/>
    </row>
    <row r="66" spans="1:7" ht="14.25" customHeight="1">
      <c r="A66" s="131" t="s">
        <v>0</v>
      </c>
      <c r="B66" s="131"/>
      <c r="C66" s="131"/>
      <c r="D66" s="131"/>
      <c r="E66" s="131"/>
      <c r="F66" s="131"/>
      <c r="G66" s="131"/>
    </row>
    <row r="67" spans="1:7" ht="14.25" customHeight="1">
      <c r="A67" s="2" t="s">
        <v>1</v>
      </c>
      <c r="B67" s="2"/>
      <c r="C67" s="3"/>
      <c r="D67" s="4" t="s">
        <v>59</v>
      </c>
      <c r="E67" s="5"/>
      <c r="F67" s="6"/>
      <c r="G67" s="7">
        <v>42460</v>
      </c>
    </row>
    <row r="68" spans="1:7" ht="14.25" customHeight="1">
      <c r="A68" s="8" t="s">
        <v>3</v>
      </c>
      <c r="B68" s="57"/>
      <c r="C68" s="10" t="s">
        <v>5</v>
      </c>
      <c r="D68" s="11"/>
      <c r="E68" s="12" t="s">
        <v>6</v>
      </c>
      <c r="F68" s="58"/>
      <c r="G68" s="14" t="s">
        <v>8</v>
      </c>
    </row>
    <row r="69" spans="1:7" ht="14.25" customHeight="1">
      <c r="A69" s="27" t="s">
        <v>60</v>
      </c>
      <c r="B69" s="28"/>
      <c r="C69" s="31"/>
      <c r="D69" s="41" t="s">
        <v>61</v>
      </c>
      <c r="E69" s="42">
        <v>5035122</v>
      </c>
      <c r="F69" s="45"/>
      <c r="G69" s="46"/>
    </row>
    <row r="70" spans="1:7" ht="14.25" customHeight="1">
      <c r="A70" s="27"/>
      <c r="B70" s="28"/>
      <c r="C70" s="31"/>
      <c r="D70" s="41" t="s">
        <v>62</v>
      </c>
      <c r="E70" s="42">
        <v>178442</v>
      </c>
      <c r="F70" s="45"/>
      <c r="G70" s="46"/>
    </row>
    <row r="71" spans="1:7" ht="14.25" customHeight="1">
      <c r="A71" s="27"/>
      <c r="B71" s="28"/>
      <c r="C71" s="31"/>
      <c r="D71" s="41" t="s">
        <v>63</v>
      </c>
      <c r="E71" s="42">
        <v>9700</v>
      </c>
      <c r="F71" s="45"/>
      <c r="G71" s="46"/>
    </row>
    <row r="72" spans="1:7" ht="14.25" customHeight="1">
      <c r="A72" s="27"/>
      <c r="B72" s="28"/>
      <c r="C72" s="31"/>
      <c r="D72" s="41" t="s">
        <v>64</v>
      </c>
      <c r="E72" s="42">
        <v>1949</v>
      </c>
      <c r="F72" s="45"/>
      <c r="G72" s="46"/>
    </row>
    <row r="73" spans="1:7" ht="14.25" customHeight="1">
      <c r="A73" s="27"/>
      <c r="B73" s="28"/>
      <c r="C73" s="31"/>
      <c r="D73" s="41" t="s">
        <v>65</v>
      </c>
      <c r="E73" s="42">
        <v>41496</v>
      </c>
      <c r="F73" s="45"/>
      <c r="G73" s="46"/>
    </row>
    <row r="74" spans="1:7" ht="14.25" customHeight="1">
      <c r="A74" s="27"/>
      <c r="B74" s="28"/>
      <c r="C74" s="31"/>
      <c r="D74" s="41" t="s">
        <v>66</v>
      </c>
      <c r="E74" s="42">
        <v>21600</v>
      </c>
      <c r="F74" s="45"/>
      <c r="G74" s="46"/>
    </row>
    <row r="75" spans="1:7" ht="14.25" customHeight="1">
      <c r="A75" s="27"/>
      <c r="B75" s="28"/>
      <c r="C75" s="31"/>
      <c r="D75" s="41" t="s">
        <v>67</v>
      </c>
      <c r="E75" s="42">
        <v>21953</v>
      </c>
      <c r="F75" s="45"/>
      <c r="G75" s="46"/>
    </row>
    <row r="76" spans="1:7" ht="14.25" customHeight="1">
      <c r="A76" s="27"/>
      <c r="B76" s="28"/>
      <c r="C76" s="31"/>
      <c r="D76" s="41" t="s">
        <v>68</v>
      </c>
      <c r="E76" s="42">
        <v>45409</v>
      </c>
      <c r="F76" s="45"/>
      <c r="G76" s="46"/>
    </row>
    <row r="77" spans="1:7" ht="14.25" customHeight="1">
      <c r="A77" s="27"/>
      <c r="B77" s="28"/>
      <c r="C77" s="31"/>
      <c r="D77" s="41" t="s">
        <v>69</v>
      </c>
      <c r="E77" s="42">
        <v>212682</v>
      </c>
      <c r="F77" s="45"/>
      <c r="G77" s="46"/>
    </row>
    <row r="78" spans="1:7" ht="14.25" customHeight="1">
      <c r="A78" s="27"/>
      <c r="B78" s="28"/>
      <c r="C78" s="31"/>
      <c r="D78" s="41" t="s">
        <v>70</v>
      </c>
      <c r="E78" s="42">
        <v>4329</v>
      </c>
      <c r="F78" s="45"/>
      <c r="G78" s="46"/>
    </row>
    <row r="79" spans="1:7" ht="14.25" customHeight="1">
      <c r="A79" s="27"/>
      <c r="B79" s="28"/>
      <c r="C79" s="31"/>
      <c r="D79" s="41" t="s">
        <v>71</v>
      </c>
      <c r="E79" s="42">
        <v>287010</v>
      </c>
      <c r="F79" s="45"/>
      <c r="G79" s="46"/>
    </row>
    <row r="80" spans="1:7" ht="14.25" customHeight="1">
      <c r="A80" s="27"/>
      <c r="B80" s="28"/>
      <c r="C80" s="31"/>
      <c r="D80" s="41" t="s">
        <v>72</v>
      </c>
      <c r="E80" s="42">
        <v>21492</v>
      </c>
      <c r="F80" s="45"/>
      <c r="G80" s="46"/>
    </row>
    <row r="81" spans="1:7" ht="14.25" customHeight="1">
      <c r="A81" s="27"/>
      <c r="B81" s="28"/>
      <c r="C81" s="31"/>
      <c r="D81" s="41" t="s">
        <v>73</v>
      </c>
      <c r="E81" s="42">
        <v>71540</v>
      </c>
      <c r="F81" s="45"/>
      <c r="G81" s="46"/>
    </row>
    <row r="82" spans="1:7" ht="14.25" customHeight="1">
      <c r="A82" s="27"/>
      <c r="B82" s="28"/>
      <c r="C82" s="31"/>
      <c r="D82" s="41" t="s">
        <v>74</v>
      </c>
      <c r="E82" s="42">
        <v>32400</v>
      </c>
      <c r="F82" s="45"/>
      <c r="G82" s="46"/>
    </row>
    <row r="83" spans="1:7" ht="14.25" customHeight="1">
      <c r="A83" s="27"/>
      <c r="B83" s="28"/>
      <c r="C83" s="31"/>
      <c r="D83" s="41" t="s">
        <v>75</v>
      </c>
      <c r="E83" s="42">
        <v>54819</v>
      </c>
      <c r="F83" s="45"/>
      <c r="G83" s="46"/>
    </row>
    <row r="84" spans="1:7" ht="14.25" customHeight="1">
      <c r="A84" s="27"/>
      <c r="B84" s="28"/>
      <c r="C84" s="31"/>
      <c r="D84" s="41" t="s">
        <v>76</v>
      </c>
      <c r="E84" s="42">
        <v>1129529</v>
      </c>
      <c r="F84" s="45"/>
      <c r="G84" s="46"/>
    </row>
    <row r="85" spans="1:7" ht="14.25" customHeight="1">
      <c r="A85" s="27"/>
      <c r="B85" s="28"/>
      <c r="C85" s="31"/>
      <c r="D85" s="41" t="s">
        <v>77</v>
      </c>
      <c r="E85" s="42">
        <v>29337</v>
      </c>
      <c r="F85" s="45"/>
      <c r="G85" s="46"/>
    </row>
    <row r="86" spans="1:7" ht="14.25" customHeight="1">
      <c r="A86" s="27"/>
      <c r="B86" s="28"/>
      <c r="C86" s="31"/>
      <c r="D86" s="41" t="s">
        <v>78</v>
      </c>
      <c r="E86" s="42">
        <v>58536</v>
      </c>
      <c r="F86" s="45"/>
      <c r="G86" s="46"/>
    </row>
    <row r="87" spans="1:7" ht="14.25" customHeight="1">
      <c r="A87" s="27"/>
      <c r="B87" s="28"/>
      <c r="C87" s="31"/>
      <c r="D87" s="41" t="s">
        <v>79</v>
      </c>
      <c r="E87" s="42">
        <v>52429</v>
      </c>
      <c r="F87" s="45"/>
      <c r="G87" s="46"/>
    </row>
    <row r="88" spans="1:7" ht="14.25" customHeight="1">
      <c r="A88" s="27"/>
      <c r="B88" s="28"/>
      <c r="C88" s="31"/>
      <c r="D88" s="41" t="s">
        <v>80</v>
      </c>
      <c r="E88" s="42">
        <v>599400</v>
      </c>
      <c r="F88" s="45"/>
      <c r="G88" s="46">
        <f>SUM(E69:E88)</f>
        <v>7909174</v>
      </c>
    </row>
    <row r="89" spans="1:7" ht="14.25" customHeight="1">
      <c r="A89" s="27"/>
      <c r="B89" s="28"/>
      <c r="C89" s="31"/>
      <c r="D89" s="41"/>
      <c r="E89" s="42"/>
      <c r="F89" s="45"/>
      <c r="G89" s="46"/>
    </row>
    <row r="90" spans="1:7" ht="14.25" customHeight="1">
      <c r="A90" s="59" t="s">
        <v>81</v>
      </c>
      <c r="B90" s="60"/>
      <c r="C90" s="31">
        <v>42464</v>
      </c>
      <c r="D90" s="41" t="s">
        <v>82</v>
      </c>
      <c r="E90" s="42">
        <v>110</v>
      </c>
      <c r="F90" s="45"/>
      <c r="G90" s="46"/>
    </row>
    <row r="91" spans="1:7" ht="14.25" customHeight="1">
      <c r="A91" s="61"/>
      <c r="B91" s="60"/>
      <c r="C91" s="31">
        <v>42613</v>
      </c>
      <c r="D91" s="41" t="s">
        <v>83</v>
      </c>
      <c r="E91" s="42">
        <v>460</v>
      </c>
      <c r="F91" s="45"/>
      <c r="G91" s="46"/>
    </row>
    <row r="92" spans="1:7" ht="14.25" customHeight="1">
      <c r="A92" s="27"/>
      <c r="B92" s="28"/>
      <c r="C92" s="31">
        <v>42680</v>
      </c>
      <c r="D92" s="41" t="s">
        <v>84</v>
      </c>
      <c r="E92" s="42">
        <v>4263</v>
      </c>
      <c r="F92" s="45"/>
      <c r="G92" s="46"/>
    </row>
    <row r="93" spans="1:7" ht="14.25" customHeight="1">
      <c r="A93" s="27"/>
      <c r="B93" s="28"/>
      <c r="C93" s="31"/>
      <c r="D93" s="41" t="s">
        <v>85</v>
      </c>
      <c r="E93" s="42">
        <v>-2500</v>
      </c>
      <c r="F93" s="45"/>
      <c r="G93" s="46"/>
    </row>
    <row r="94" spans="1:7" ht="14.25" customHeight="1">
      <c r="A94" s="27"/>
      <c r="B94" s="28"/>
      <c r="C94" s="31"/>
      <c r="D94" s="41" t="s">
        <v>86</v>
      </c>
      <c r="E94" s="42">
        <v>4840</v>
      </c>
      <c r="F94" s="45"/>
      <c r="G94" s="46"/>
    </row>
    <row r="95" spans="1:7" ht="14.25" customHeight="1">
      <c r="A95" s="27"/>
      <c r="B95" s="28"/>
      <c r="C95" s="31"/>
      <c r="D95" s="41" t="s">
        <v>87</v>
      </c>
      <c r="E95" s="42">
        <v>4840</v>
      </c>
      <c r="F95" s="45"/>
      <c r="G95" s="46"/>
    </row>
    <row r="96" spans="1:7" ht="14.25" customHeight="1">
      <c r="A96" s="27"/>
      <c r="B96" s="28"/>
      <c r="C96" s="31"/>
      <c r="D96" s="41" t="s">
        <v>88</v>
      </c>
      <c r="E96" s="42">
        <v>4840</v>
      </c>
      <c r="F96" s="45"/>
      <c r="G96" s="46"/>
    </row>
    <row r="97" spans="1:7" ht="14.25" customHeight="1">
      <c r="A97" s="27"/>
      <c r="B97" s="28"/>
      <c r="C97" s="31"/>
      <c r="D97" s="41" t="s">
        <v>89</v>
      </c>
      <c r="E97" s="42">
        <v>4840</v>
      </c>
      <c r="F97" s="45"/>
      <c r="G97" s="46">
        <f>SUM(E90:E97)</f>
        <v>21693</v>
      </c>
    </row>
    <row r="98" spans="1:7" ht="14.25" customHeight="1">
      <c r="A98" s="27"/>
      <c r="B98" s="28"/>
      <c r="C98" s="31"/>
      <c r="D98" s="41"/>
      <c r="E98" s="42"/>
      <c r="F98" s="45"/>
      <c r="G98" s="46"/>
    </row>
    <row r="99" spans="1:7" ht="14.25" customHeight="1">
      <c r="A99" s="62" t="s">
        <v>90</v>
      </c>
      <c r="B99" s="28"/>
      <c r="C99" s="36"/>
      <c r="D99" s="41" t="s">
        <v>91</v>
      </c>
      <c r="E99" s="42">
        <v>9753000</v>
      </c>
      <c r="F99" s="45"/>
      <c r="G99" s="46">
        <f>SUM(E99:F99)</f>
        <v>9753000</v>
      </c>
    </row>
    <row r="100" spans="1:7" ht="14.25" customHeight="1">
      <c r="A100" s="27"/>
      <c r="B100" s="28"/>
      <c r="C100" s="36"/>
      <c r="D100" s="41"/>
      <c r="E100" s="42"/>
      <c r="F100" s="45"/>
      <c r="G100" s="46"/>
    </row>
    <row r="101" spans="1:7" ht="14.25" customHeight="1">
      <c r="A101" s="62" t="s">
        <v>92</v>
      </c>
      <c r="B101" s="28"/>
      <c r="C101" s="36"/>
      <c r="D101" s="41" t="s">
        <v>93</v>
      </c>
      <c r="E101" s="42">
        <v>9996000</v>
      </c>
      <c r="F101" s="45"/>
      <c r="G101" s="46">
        <f>SUM(E101:F101)</f>
        <v>9996000</v>
      </c>
    </row>
    <row r="102" spans="1:7" ht="14.25" customHeight="1">
      <c r="A102" s="27"/>
      <c r="B102" s="28"/>
      <c r="C102" s="31"/>
      <c r="D102" s="41"/>
      <c r="E102" s="42"/>
      <c r="F102" s="45"/>
      <c r="G102" s="46"/>
    </row>
    <row r="103" spans="1:7" ht="14.25" customHeight="1">
      <c r="A103" s="62" t="s">
        <v>90</v>
      </c>
      <c r="B103" s="28"/>
      <c r="C103" s="31"/>
      <c r="D103" s="41" t="s">
        <v>94</v>
      </c>
      <c r="E103" s="42">
        <v>110160</v>
      </c>
      <c r="F103" s="45"/>
      <c r="G103" s="46">
        <f>SUM(E103:F103)</f>
        <v>110160</v>
      </c>
    </row>
    <row r="104" spans="1:7" ht="14.25" customHeight="1">
      <c r="A104" s="27"/>
      <c r="B104" s="28"/>
      <c r="C104" s="31"/>
      <c r="D104" s="41"/>
      <c r="E104" s="42"/>
      <c r="F104" s="45"/>
      <c r="G104" s="46"/>
    </row>
    <row r="105" spans="1:7" ht="14.25" customHeight="1">
      <c r="A105" s="15" t="s">
        <v>95</v>
      </c>
      <c r="B105" s="16" t="s">
        <v>44</v>
      </c>
      <c r="C105" s="63">
        <v>42460</v>
      </c>
      <c r="D105" s="23" t="s">
        <v>96</v>
      </c>
      <c r="E105" s="24">
        <v>6190</v>
      </c>
      <c r="F105" s="25"/>
      <c r="G105" s="43"/>
    </row>
    <row r="106" spans="1:7" ht="14.25" customHeight="1">
      <c r="A106" s="15"/>
      <c r="B106" s="16"/>
      <c r="C106" s="37">
        <v>42460</v>
      </c>
      <c r="D106" s="38" t="s">
        <v>97</v>
      </c>
      <c r="E106" s="24">
        <v>8880</v>
      </c>
      <c r="F106" s="25">
        <f>SUM(E105:E106)</f>
        <v>15070</v>
      </c>
      <c r="G106" s="43"/>
    </row>
    <row r="107" spans="1:7" ht="14.25" customHeight="1">
      <c r="A107" s="27"/>
      <c r="B107" s="28"/>
      <c r="C107" s="29"/>
      <c r="D107" s="23"/>
      <c r="E107" s="24"/>
      <c r="F107" s="25"/>
      <c r="G107" s="26"/>
    </row>
    <row r="108" spans="1:7" ht="14.25" customHeight="1">
      <c r="A108" s="15" t="s">
        <v>95</v>
      </c>
      <c r="B108" s="28" t="s">
        <v>46</v>
      </c>
      <c r="C108" s="31">
        <v>42460</v>
      </c>
      <c r="D108" s="41" t="s">
        <v>98</v>
      </c>
      <c r="E108" s="42">
        <v>37990</v>
      </c>
      <c r="F108" s="45">
        <f>SUM(E108)</f>
        <v>37990</v>
      </c>
      <c r="G108" s="43"/>
    </row>
    <row r="109" spans="1:7" ht="14.25" customHeight="1">
      <c r="A109" s="27"/>
      <c r="B109" s="28"/>
      <c r="C109" s="31"/>
      <c r="D109" s="41"/>
      <c r="E109" s="42"/>
      <c r="F109" s="45"/>
      <c r="G109" s="46"/>
    </row>
    <row r="110" spans="1:7" ht="14.25" customHeight="1">
      <c r="A110" s="15" t="s">
        <v>95</v>
      </c>
      <c r="B110" s="28" t="s">
        <v>99</v>
      </c>
      <c r="C110" s="31">
        <v>42460</v>
      </c>
      <c r="D110" s="41" t="s">
        <v>100</v>
      </c>
      <c r="E110" s="42">
        <v>4000</v>
      </c>
      <c r="F110" s="45">
        <f>SUM(E110)</f>
        <v>4000</v>
      </c>
      <c r="G110" s="46"/>
    </row>
    <row r="111" spans="1:7" ht="14.25" customHeight="1">
      <c r="A111" s="27"/>
      <c r="B111" s="28"/>
      <c r="C111" s="31"/>
      <c r="D111" s="41"/>
      <c r="E111" s="42"/>
      <c r="F111" s="45"/>
      <c r="G111" s="46"/>
    </row>
    <row r="112" spans="1:7" ht="14.25" customHeight="1">
      <c r="A112" s="15" t="s">
        <v>95</v>
      </c>
      <c r="B112" s="28" t="s">
        <v>49</v>
      </c>
      <c r="C112" s="31">
        <v>42460</v>
      </c>
      <c r="D112" s="41" t="s">
        <v>101</v>
      </c>
      <c r="E112" s="42">
        <v>1300</v>
      </c>
      <c r="F112" s="45"/>
      <c r="G112" s="46"/>
    </row>
    <row r="113" spans="1:7" ht="14.25" customHeight="1">
      <c r="A113" s="27"/>
      <c r="B113" s="28"/>
      <c r="C113" s="31">
        <v>42460</v>
      </c>
      <c r="D113" s="41" t="s">
        <v>102</v>
      </c>
      <c r="E113" s="42">
        <v>3640</v>
      </c>
      <c r="F113" s="45">
        <f>SUM(E112:E113)</f>
        <v>4940</v>
      </c>
      <c r="G113" s="46">
        <f>SUM(F106:F113)</f>
        <v>62000</v>
      </c>
    </row>
    <row r="114" spans="1:7" ht="14.25" customHeight="1">
      <c r="A114" s="27"/>
      <c r="B114" s="28"/>
      <c r="C114" s="31"/>
      <c r="D114" s="41"/>
      <c r="E114" s="42"/>
      <c r="F114" s="45"/>
      <c r="G114" s="46"/>
    </row>
    <row r="115" spans="1:7" ht="14.25" customHeight="1">
      <c r="A115" s="27" t="s">
        <v>103</v>
      </c>
      <c r="B115" s="28"/>
      <c r="C115" s="36" t="s">
        <v>104</v>
      </c>
      <c r="D115" s="41" t="s">
        <v>105</v>
      </c>
      <c r="E115" s="42">
        <v>236140</v>
      </c>
      <c r="F115" s="45"/>
      <c r="G115" s="46"/>
    </row>
    <row r="116" spans="1:7" ht="14.25" customHeight="1">
      <c r="A116" s="27"/>
      <c r="B116" s="28"/>
      <c r="C116" s="36" t="s">
        <v>104</v>
      </c>
      <c r="D116" s="41" t="s">
        <v>106</v>
      </c>
      <c r="E116" s="42">
        <v>19908</v>
      </c>
      <c r="F116" s="45"/>
      <c r="G116" s="46"/>
    </row>
    <row r="117" spans="1:7" ht="14.25" customHeight="1">
      <c r="A117" s="27"/>
      <c r="B117" s="28"/>
      <c r="C117" s="36" t="s">
        <v>104</v>
      </c>
      <c r="D117" s="41" t="s">
        <v>107</v>
      </c>
      <c r="E117" s="42">
        <v>418067</v>
      </c>
      <c r="F117" s="45"/>
      <c r="G117" s="46"/>
    </row>
    <row r="118" spans="1:7" ht="14.25" customHeight="1">
      <c r="A118" s="27"/>
      <c r="B118" s="28"/>
      <c r="C118" s="36" t="s">
        <v>108</v>
      </c>
      <c r="D118" s="41"/>
      <c r="E118" s="42">
        <v>368817</v>
      </c>
      <c r="F118" s="45"/>
      <c r="G118" s="46"/>
    </row>
    <row r="119" spans="1:7" ht="14.25" customHeight="1">
      <c r="A119" s="27"/>
      <c r="B119" s="28"/>
      <c r="C119" s="36" t="s">
        <v>109</v>
      </c>
      <c r="D119" s="41" t="s">
        <v>110</v>
      </c>
      <c r="E119" s="42">
        <v>76300</v>
      </c>
      <c r="F119" s="45"/>
      <c r="G119" s="46"/>
    </row>
    <row r="120" spans="1:7" ht="14.25" customHeight="1">
      <c r="A120" s="27"/>
      <c r="B120" s="28"/>
      <c r="C120" s="36" t="s">
        <v>109</v>
      </c>
      <c r="D120" s="41" t="s">
        <v>111</v>
      </c>
      <c r="E120" s="42">
        <v>75300</v>
      </c>
      <c r="F120" s="45"/>
      <c r="G120" s="46"/>
    </row>
    <row r="121" spans="1:7" ht="14.25" customHeight="1">
      <c r="A121" s="27"/>
      <c r="B121" s="28"/>
      <c r="C121" s="36" t="s">
        <v>112</v>
      </c>
      <c r="D121" s="41" t="s">
        <v>110</v>
      </c>
      <c r="E121" s="42">
        <v>153173</v>
      </c>
      <c r="F121" s="45"/>
      <c r="G121" s="46"/>
    </row>
    <row r="122" spans="1:7" ht="14.25" customHeight="1">
      <c r="A122" s="27"/>
      <c r="B122" s="28"/>
      <c r="C122" s="36" t="s">
        <v>112</v>
      </c>
      <c r="D122" s="41" t="s">
        <v>111</v>
      </c>
      <c r="E122" s="42">
        <v>92825</v>
      </c>
      <c r="F122" s="45"/>
      <c r="G122" s="46"/>
    </row>
    <row r="123" spans="1:7" ht="14.25" customHeight="1">
      <c r="A123" s="27"/>
      <c r="B123" s="28"/>
      <c r="C123" s="36" t="s">
        <v>112</v>
      </c>
      <c r="D123" s="41" t="s">
        <v>113</v>
      </c>
      <c r="E123" s="42">
        <v>19600</v>
      </c>
      <c r="F123" s="45"/>
      <c r="G123" s="46"/>
    </row>
    <row r="124" spans="1:7" ht="14.25" customHeight="1">
      <c r="A124" s="27"/>
      <c r="B124" s="28"/>
      <c r="C124" s="36" t="s">
        <v>112</v>
      </c>
      <c r="D124" s="41" t="s">
        <v>114</v>
      </c>
      <c r="E124" s="42">
        <v>6126</v>
      </c>
      <c r="F124" s="45"/>
      <c r="G124" s="46"/>
    </row>
    <row r="125" spans="1:7" ht="14.25" customHeight="1">
      <c r="A125" s="27"/>
      <c r="B125" s="28"/>
      <c r="C125" s="36" t="s">
        <v>112</v>
      </c>
      <c r="D125" s="41" t="s">
        <v>115</v>
      </c>
      <c r="E125" s="42">
        <v>3063</v>
      </c>
      <c r="F125" s="45"/>
      <c r="G125" s="46">
        <f>SUM(E115:E125)</f>
        <v>1469319</v>
      </c>
    </row>
    <row r="126" spans="1:7" ht="14.25" customHeight="1">
      <c r="A126" s="27"/>
      <c r="B126" s="28"/>
      <c r="C126" s="36"/>
      <c r="D126" s="41"/>
      <c r="E126" s="42"/>
      <c r="F126" s="45"/>
      <c r="G126" s="46"/>
    </row>
    <row r="127" spans="1:7" ht="14.25" customHeight="1">
      <c r="A127" s="64" t="s">
        <v>116</v>
      </c>
      <c r="B127" s="28"/>
      <c r="C127" s="36"/>
      <c r="D127" s="41" t="s">
        <v>91</v>
      </c>
      <c r="E127" s="42">
        <v>254847000</v>
      </c>
      <c r="F127" s="45"/>
      <c r="G127" s="46">
        <f>SUM(E127:F127)</f>
        <v>254847000</v>
      </c>
    </row>
    <row r="128" spans="1:7" ht="14.25" customHeight="1">
      <c r="A128" s="27"/>
      <c r="B128" s="28"/>
      <c r="C128" s="36"/>
      <c r="D128" s="41"/>
      <c r="E128" s="42"/>
      <c r="F128" s="45"/>
      <c r="G128" s="46"/>
    </row>
    <row r="129" spans="1:7" ht="14.25" customHeight="1">
      <c r="A129" s="64" t="s">
        <v>117</v>
      </c>
      <c r="B129" s="28"/>
      <c r="C129" s="36"/>
      <c r="D129" s="41" t="s">
        <v>93</v>
      </c>
      <c r="E129" s="42">
        <v>845000</v>
      </c>
      <c r="F129" s="45"/>
      <c r="G129" s="46">
        <f>SUM(E129:F129)</f>
        <v>845000</v>
      </c>
    </row>
    <row r="130" spans="1:7" ht="14.25" customHeight="1">
      <c r="A130" s="27"/>
      <c r="B130" s="28"/>
      <c r="C130" s="36"/>
      <c r="D130" s="41"/>
      <c r="E130" s="42"/>
      <c r="F130" s="45"/>
      <c r="G130" s="46"/>
    </row>
    <row r="131" spans="1:7" ht="14.25" customHeight="1">
      <c r="A131" s="50" t="s">
        <v>118</v>
      </c>
      <c r="B131" s="51"/>
      <c r="C131" s="65"/>
      <c r="D131" s="66" t="s">
        <v>119</v>
      </c>
      <c r="E131" s="67">
        <v>403920</v>
      </c>
      <c r="F131" s="68"/>
      <c r="G131" s="69">
        <f>SUM(E131:F131)</f>
        <v>403920</v>
      </c>
    </row>
  </sheetData>
  <mergeCells count="2">
    <mergeCell ref="A1:G1"/>
    <mergeCell ref="A66:G66"/>
  </mergeCells>
  <phoneticPr fontId="3"/>
  <printOptions horizontalCentered="1"/>
  <pageMargins left="0.7" right="0.7" top="0.75" bottom="0.75" header="0.3" footer="0.3"/>
  <pageSetup paperSize="9" scale="86" fitToHeight="0" orientation="portrait" r:id="rId1"/>
  <headerFooter alignWithMargins="0"/>
  <rowBreaks count="1" manualBreakCount="1"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貸借対照表</vt:lpstr>
      <vt:lpstr>事業活動</vt:lpstr>
      <vt:lpstr>資金収支</vt:lpstr>
      <vt:lpstr>勘定科目</vt:lpstr>
      <vt:lpstr>勘定科目!Print_Area</vt:lpstr>
      <vt:lpstr>資金収支!Print_Area</vt:lpstr>
      <vt:lpstr>貸借対照表!Print_Area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iwamoto</dc:creator>
  <cp:lastModifiedBy>kikaku</cp:lastModifiedBy>
  <cp:lastPrinted>2016-06-29T03:43:08Z</cp:lastPrinted>
  <dcterms:created xsi:type="dcterms:W3CDTF">2016-06-04T06:32:00Z</dcterms:created>
  <dcterms:modified xsi:type="dcterms:W3CDTF">2016-06-29T04:26:05Z</dcterms:modified>
</cp:coreProperties>
</file>